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za84016\AppData\Local\Microsoft\Windows\INetCache\Content.Outlook\96LSF9VM\"/>
    </mc:Choice>
  </mc:AlternateContent>
  <xr:revisionPtr revIDLastSave="0" documentId="13_ncr:1_{8D07AED9-0A7E-47AF-A27B-FB0632F7ECF8}" xr6:coauthVersionLast="47" xr6:coauthVersionMax="47" xr10:uidLastSave="{00000000-0000-0000-0000-000000000000}"/>
  <bookViews>
    <workbookView xWindow="-108" yWindow="-108" windowWidth="23256" windowHeight="12456" tabRatio="852" firstSheet="13" activeTab="14" xr2:uid="{46650A6B-336D-40BF-ACB8-C22D79E89FD9}"/>
  </bookViews>
  <sheets>
    <sheet name="RFDS - 5013" sheetId="40" r:id="rId1"/>
    <sheet name="RFDT - 5014" sheetId="41" r:id="rId2"/>
    <sheet name="RFGT - 5015" sheetId="42" r:id="rId3"/>
    <sheet name="FWR75 - 5017" sheetId="43" r:id="rId4"/>
    <sheet name="RFA - 5018" sheetId="44" r:id="rId5"/>
    <sheet name="RFHYD - 5020" sheetId="45" r:id="rId6"/>
    <sheet name="RSK - 5021" sheetId="46" r:id="rId7"/>
    <sheet name="RFUR - 5022" sheetId="47" r:id="rId8"/>
    <sheet name="RSP - 5023" sheetId="48" r:id="rId9"/>
    <sheet name="RFAA - 5024" sheetId="49" r:id="rId10"/>
    <sheet name="RFEA - 5025" sheetId="50" r:id="rId11"/>
    <sheet name="RFEMA - 5026" sheetId="51" r:id="rId12"/>
    <sheet name="RSB - 5027" sheetId="52" r:id="rId13"/>
    <sheet name="RFM - 5034" sheetId="60" r:id="rId14"/>
    <sheet name="RRF - 5200 " sheetId="61" r:id="rId15"/>
    <sheet name="RKZF - 5300" sheetId="54" r:id="rId16"/>
    <sheet name="RZZF - 5310" sheetId="56" r:id="rId17"/>
    <sheet name="RBZF - 5320" sheetId="57" r:id="rId18"/>
    <sheet name="RCHF - 5330" sheetId="58" r:id="rId19"/>
  </sheets>
  <definedNames>
    <definedName name="_xlnm._FilterDatabase" localSheetId="3" hidden="1">'FWR75 - 5017'!$A$12:$AM$40</definedName>
    <definedName name="_xlnm._FilterDatabase" localSheetId="17" hidden="1">'RBZF - 5320'!$A$12:$AM$40</definedName>
    <definedName name="_xlnm._FilterDatabase" localSheetId="4" hidden="1">'RFA - 5018'!$A$12:$AM$40</definedName>
    <definedName name="_xlnm._FilterDatabase" localSheetId="9" hidden="1">'RFAA - 5024'!$A$12:$AM$40</definedName>
    <definedName name="_xlnm._FilterDatabase" localSheetId="0" hidden="1">'RFDS - 5013'!$A$12:$AM$40</definedName>
    <definedName name="_xlnm._FilterDatabase" localSheetId="1" hidden="1">'RFDT - 5014'!$A$12:$AM$40</definedName>
    <definedName name="_xlnm._FilterDatabase" localSheetId="10" hidden="1">'RFEA - 5025'!$A$12:$AM$40</definedName>
    <definedName name="_xlnm._FilterDatabase" localSheetId="11" hidden="1">'RFEMA - 5026'!$A$12:$AM$40</definedName>
    <definedName name="_xlnm._FilterDatabase" localSheetId="2" hidden="1">'RFGT - 5015'!$A$12:$AM$40</definedName>
    <definedName name="_xlnm._FilterDatabase" localSheetId="5" hidden="1">'RFHYD - 5020'!$A$12:$AM$40</definedName>
    <definedName name="_xlnm._FilterDatabase" localSheetId="13" hidden="1">'RFM - 5034'!$A$12:$AM$40</definedName>
    <definedName name="_xlnm._FilterDatabase" localSheetId="7" hidden="1">'RFUR - 5022'!$A$12:$AM$40</definedName>
    <definedName name="_xlnm._FilterDatabase" localSheetId="18" hidden="1">'RCHF - 5330'!$A$12:$AM$40</definedName>
    <definedName name="_xlnm._FilterDatabase" localSheetId="15" hidden="1">'RKZF - 5300'!$A$12:$AM$40</definedName>
    <definedName name="_xlnm._FilterDatabase" localSheetId="14" hidden="1">'RRF - 5200 '!$A$12:$AM$41</definedName>
    <definedName name="_xlnm._FilterDatabase" localSheetId="12" hidden="1">'RSB - 5027'!$A$12:$AM$40</definedName>
    <definedName name="_xlnm._FilterDatabase" localSheetId="6" hidden="1">'RSK - 5021'!$A$12:$AM$40</definedName>
    <definedName name="_xlnm._FilterDatabase" localSheetId="8" hidden="1">'RSP - 5023'!$A$12:$AM$40</definedName>
    <definedName name="_xlnm._FilterDatabase" localSheetId="16" hidden="1">'RZZF - 5310'!$A$12:$AM$40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47" l="1"/>
  <c r="I27" i="43" l="1"/>
  <c r="F27" i="40" l="1"/>
  <c r="C15" i="61" l="1"/>
  <c r="D15" i="61"/>
  <c r="AD15" i="61" l="1"/>
  <c r="AE15" i="61"/>
  <c r="AK15" i="61"/>
  <c r="AJ15" i="61"/>
  <c r="O18" i="61"/>
  <c r="O15" i="61" s="1"/>
  <c r="AG18" i="61"/>
  <c r="AG21" i="61"/>
  <c r="AK43" i="61"/>
  <c r="AH43" i="61"/>
  <c r="AE43" i="61"/>
  <c r="AB43" i="61"/>
  <c r="Y43" i="61"/>
  <c r="V43" i="61"/>
  <c r="S43" i="61"/>
  <c r="P43" i="61"/>
  <c r="M43" i="61"/>
  <c r="J43" i="61"/>
  <c r="G43" i="61"/>
  <c r="D43" i="61"/>
  <c r="AM41" i="61"/>
  <c r="AM40" i="61" s="1"/>
  <c r="AM39" i="61"/>
  <c r="AM38" i="61"/>
  <c r="AM37" i="61"/>
  <c r="AM36" i="61"/>
  <c r="AM35" i="61"/>
  <c r="AM34" i="61"/>
  <c r="AM33" i="61"/>
  <c r="AM32" i="61"/>
  <c r="AM31" i="61"/>
  <c r="AM30" i="61"/>
  <c r="AM29" i="61"/>
  <c r="AM28" i="61"/>
  <c r="AJ27" i="61"/>
  <c r="AG27" i="61"/>
  <c r="AD27" i="61"/>
  <c r="AA27" i="61"/>
  <c r="X27" i="61"/>
  <c r="U27" i="61"/>
  <c r="R27" i="61"/>
  <c r="L27" i="61"/>
  <c r="C27" i="61"/>
  <c r="AM26" i="61"/>
  <c r="AM25" i="61"/>
  <c r="AJ24" i="61"/>
  <c r="AG24" i="61"/>
  <c r="AD24" i="61"/>
  <c r="AA24" i="61"/>
  <c r="X24" i="61"/>
  <c r="U24" i="61"/>
  <c r="R24" i="61"/>
  <c r="O24" i="61"/>
  <c r="L24" i="61"/>
  <c r="I24" i="61"/>
  <c r="F24" i="61"/>
  <c r="C24" i="61"/>
  <c r="AM23" i="61"/>
  <c r="AM22" i="61"/>
  <c r="AJ21" i="61"/>
  <c r="AD21" i="61"/>
  <c r="AA21" i="61"/>
  <c r="X21" i="61"/>
  <c r="U21" i="61"/>
  <c r="R21" i="61"/>
  <c r="O21" i="61"/>
  <c r="L21" i="61"/>
  <c r="I21" i="61"/>
  <c r="F21" i="61"/>
  <c r="C21" i="61"/>
  <c r="AM20" i="61"/>
  <c r="AM19" i="61"/>
  <c r="AJ18" i="61"/>
  <c r="AD18" i="61"/>
  <c r="AA18" i="61"/>
  <c r="AA15" i="61" s="1"/>
  <c r="AB33" i="61" s="1"/>
  <c r="X18" i="61"/>
  <c r="U18" i="61"/>
  <c r="R18" i="61"/>
  <c r="L18" i="61"/>
  <c r="L15" i="61" s="1"/>
  <c r="I18" i="61"/>
  <c r="F18" i="61"/>
  <c r="C18" i="61"/>
  <c r="AM17" i="61"/>
  <c r="AJ16" i="61"/>
  <c r="AD16" i="61"/>
  <c r="AA16" i="61"/>
  <c r="X16" i="61"/>
  <c r="U16" i="61"/>
  <c r="O16" i="61"/>
  <c r="L16" i="61"/>
  <c r="I16" i="61"/>
  <c r="F16" i="61"/>
  <c r="C16" i="61"/>
  <c r="F15" i="61" l="1"/>
  <c r="G40" i="61" s="1"/>
  <c r="AE19" i="61"/>
  <c r="AM27" i="61"/>
  <c r="I15" i="61"/>
  <c r="J41" i="61" s="1"/>
  <c r="AM24" i="61"/>
  <c r="R15" i="61"/>
  <c r="S39" i="61" s="1"/>
  <c r="D41" i="61"/>
  <c r="S41" i="61"/>
  <c r="U15" i="61"/>
  <c r="V17" i="61" s="1"/>
  <c r="V16" i="61" s="1"/>
  <c r="AB41" i="61"/>
  <c r="AE41" i="61"/>
  <c r="M41" i="61"/>
  <c r="S26" i="61"/>
  <c r="S30" i="61"/>
  <c r="AK26" i="61"/>
  <c r="S19" i="61"/>
  <c r="AM21" i="61"/>
  <c r="AE26" i="61"/>
  <c r="AE30" i="61"/>
  <c r="S17" i="61"/>
  <c r="S16" i="61" s="1"/>
  <c r="AM16" i="61"/>
  <c r="P32" i="61"/>
  <c r="P31" i="61" s="1"/>
  <c r="AE17" i="61"/>
  <c r="AE16" i="61" s="1"/>
  <c r="S20" i="61"/>
  <c r="S28" i="61"/>
  <c r="X15" i="61"/>
  <c r="Y23" i="61" s="1"/>
  <c r="AG15" i="61"/>
  <c r="AH41" i="61" s="1"/>
  <c r="S25" i="61"/>
  <c r="S24" i="61" s="1"/>
  <c r="AE29" i="61"/>
  <c r="AE33" i="61"/>
  <c r="AM18" i="61"/>
  <c r="AB35" i="61"/>
  <c r="AB37" i="61"/>
  <c r="AB39" i="61"/>
  <c r="AE22" i="61"/>
  <c r="S23" i="61"/>
  <c r="S34" i="61"/>
  <c r="AE35" i="61"/>
  <c r="S36" i="61"/>
  <c r="AE37" i="61"/>
  <c r="S38" i="61"/>
  <c r="AE39" i="61"/>
  <c r="S40" i="61"/>
  <c r="AE20" i="61"/>
  <c r="AE25" i="61"/>
  <c r="AE28" i="61"/>
  <c r="S29" i="61"/>
  <c r="AB30" i="61"/>
  <c r="AB32" i="61"/>
  <c r="AB31" i="61" s="1"/>
  <c r="AB25" i="61"/>
  <c r="AE32" i="61"/>
  <c r="AE31" i="61" s="1"/>
  <c r="S33" i="61"/>
  <c r="AB34" i="61"/>
  <c r="D36" i="61"/>
  <c r="AB36" i="61"/>
  <c r="AB38" i="61"/>
  <c r="AB40" i="61"/>
  <c r="AB22" i="61"/>
  <c r="AB23" i="61"/>
  <c r="AB19" i="61"/>
  <c r="S22" i="61"/>
  <c r="AE23" i="61"/>
  <c r="AE34" i="61"/>
  <c r="S35" i="61"/>
  <c r="AE36" i="61"/>
  <c r="S37" i="61"/>
  <c r="AE38" i="61"/>
  <c r="AE40" i="61"/>
  <c r="AB20" i="61"/>
  <c r="AB28" i="61"/>
  <c r="AB29" i="61"/>
  <c r="AB17" i="61"/>
  <c r="AB16" i="61" s="1"/>
  <c r="AB26" i="61"/>
  <c r="AE18" i="61" l="1"/>
  <c r="V28" i="61"/>
  <c r="V32" i="61"/>
  <c r="V31" i="61" s="1"/>
  <c r="V20" i="61"/>
  <c r="V36" i="61"/>
  <c r="V38" i="61"/>
  <c r="V23" i="61"/>
  <c r="V30" i="61"/>
  <c r="V25" i="61"/>
  <c r="V24" i="61" s="1"/>
  <c r="V34" i="61"/>
  <c r="S32" i="61"/>
  <c r="S31" i="61" s="1"/>
  <c r="D19" i="61"/>
  <c r="D30" i="61"/>
  <c r="D33" i="61"/>
  <c r="S21" i="61"/>
  <c r="S27" i="61"/>
  <c r="V29" i="61"/>
  <c r="V26" i="61"/>
  <c r="V22" i="61"/>
  <c r="V33" i="61"/>
  <c r="V40" i="61"/>
  <c r="V35" i="61"/>
  <c r="V19" i="61"/>
  <c r="V18" i="61" s="1"/>
  <c r="V39" i="61"/>
  <c r="V27" i="61"/>
  <c r="V37" i="61"/>
  <c r="Y39" i="61"/>
  <c r="Y41" i="61"/>
  <c r="Y29" i="61"/>
  <c r="AH28" i="61"/>
  <c r="AH38" i="61"/>
  <c r="AH40" i="61"/>
  <c r="AH37" i="61"/>
  <c r="AH20" i="61"/>
  <c r="AH39" i="61"/>
  <c r="AH25" i="61"/>
  <c r="AH29" i="61"/>
  <c r="AH30" i="61"/>
  <c r="AH19" i="61"/>
  <c r="AH26" i="61"/>
  <c r="AH32" i="61"/>
  <c r="AH31" i="61" s="1"/>
  <c r="AH33" i="61"/>
  <c r="AH34" i="61"/>
  <c r="AH17" i="61"/>
  <c r="AH16" i="61" s="1"/>
  <c r="AH23" i="61"/>
  <c r="AH35" i="61"/>
  <c r="AH36" i="61"/>
  <c r="AH22" i="61"/>
  <c r="AK33" i="61"/>
  <c r="AK25" i="61"/>
  <c r="AK24" i="61" s="1"/>
  <c r="AK20" i="61"/>
  <c r="AK19" i="61"/>
  <c r="AK41" i="61"/>
  <c r="AK40" i="61"/>
  <c r="AK17" i="61"/>
  <c r="AK16" i="61" s="1"/>
  <c r="G38" i="61"/>
  <c r="G41" i="61"/>
  <c r="G25" i="61"/>
  <c r="M19" i="61"/>
  <c r="M29" i="61"/>
  <c r="M17" i="61"/>
  <c r="M16" i="61" s="1"/>
  <c r="M36" i="61"/>
  <c r="M40" i="61"/>
  <c r="M26" i="61"/>
  <c r="M39" i="61"/>
  <c r="M20" i="61"/>
  <c r="M25" i="61"/>
  <c r="M23" i="61"/>
  <c r="M34" i="61"/>
  <c r="M38" i="61"/>
  <c r="M33" i="61"/>
  <c r="M22" i="61"/>
  <c r="M28" i="61"/>
  <c r="M35" i="61"/>
  <c r="M30" i="61"/>
  <c r="M37" i="61"/>
  <c r="M32" i="61"/>
  <c r="M31" i="61" s="1"/>
  <c r="P29" i="61"/>
  <c r="P17" i="61"/>
  <c r="P16" i="61" s="1"/>
  <c r="P35" i="61"/>
  <c r="P20" i="61"/>
  <c r="P38" i="61"/>
  <c r="P23" i="61"/>
  <c r="P39" i="61"/>
  <c r="P41" i="61"/>
  <c r="G26" i="61"/>
  <c r="G17" i="61"/>
  <c r="G16" i="61" s="1"/>
  <c r="Y36" i="61"/>
  <c r="Y26" i="61"/>
  <c r="P26" i="61"/>
  <c r="P25" i="61"/>
  <c r="G33" i="61"/>
  <c r="G30" i="61"/>
  <c r="G19" i="61"/>
  <c r="Y34" i="61"/>
  <c r="Y17" i="61"/>
  <c r="Y16" i="61" s="1"/>
  <c r="G28" i="61"/>
  <c r="AE21" i="61"/>
  <c r="Y38" i="61"/>
  <c r="Y33" i="61"/>
  <c r="P34" i="61"/>
  <c r="P33" i="61"/>
  <c r="P28" i="61"/>
  <c r="G22" i="61"/>
  <c r="G32" i="61"/>
  <c r="G31" i="61" s="1"/>
  <c r="G29" i="61"/>
  <c r="AK29" i="61"/>
  <c r="AK27" i="61" s="1"/>
  <c r="AK23" i="61"/>
  <c r="AK21" i="61" s="1"/>
  <c r="S18" i="61"/>
  <c r="Y40" i="61"/>
  <c r="Y22" i="61"/>
  <c r="Y21" i="61" s="1"/>
  <c r="P36" i="61"/>
  <c r="P22" i="61"/>
  <c r="P30" i="61"/>
  <c r="G35" i="61"/>
  <c r="G23" i="61"/>
  <c r="AE27" i="61"/>
  <c r="Y20" i="61"/>
  <c r="Y35" i="61"/>
  <c r="G34" i="61"/>
  <c r="AE24" i="61"/>
  <c r="Y25" i="61"/>
  <c r="Y37" i="61"/>
  <c r="P40" i="61"/>
  <c r="P37" i="61"/>
  <c r="G39" i="61"/>
  <c r="G36" i="61"/>
  <c r="Y30" i="61"/>
  <c r="G37" i="61"/>
  <c r="Y32" i="61"/>
  <c r="Y31" i="61" s="1"/>
  <c r="Y28" i="61"/>
  <c r="Y19" i="61"/>
  <c r="P19" i="61"/>
  <c r="G20" i="61"/>
  <c r="D34" i="61"/>
  <c r="D26" i="61"/>
  <c r="D37" i="61"/>
  <c r="D22" i="61"/>
  <c r="D29" i="61"/>
  <c r="D38" i="61"/>
  <c r="D20" i="61"/>
  <c r="D18" i="61" s="1"/>
  <c r="D17" i="61"/>
  <c r="D16" i="61" s="1"/>
  <c r="D32" i="61"/>
  <c r="D31" i="61" s="1"/>
  <c r="D25" i="61"/>
  <c r="D24" i="61" s="1"/>
  <c r="D35" i="61"/>
  <c r="D23" i="61"/>
  <c r="D40" i="61"/>
  <c r="D28" i="61"/>
  <c r="D39" i="61"/>
  <c r="AB27" i="61"/>
  <c r="AB18" i="61"/>
  <c r="J19" i="61"/>
  <c r="AM15" i="61"/>
  <c r="J40" i="61"/>
  <c r="J38" i="61"/>
  <c r="J36" i="61"/>
  <c r="J34" i="61"/>
  <c r="J23" i="61"/>
  <c r="J20" i="61"/>
  <c r="J32" i="61"/>
  <c r="J31" i="61" s="1"/>
  <c r="J30" i="61"/>
  <c r="J28" i="61"/>
  <c r="J25" i="61"/>
  <c r="J39" i="61"/>
  <c r="J37" i="61"/>
  <c r="J35" i="61"/>
  <c r="J22" i="61"/>
  <c r="J33" i="61"/>
  <c r="J26" i="61"/>
  <c r="J17" i="61"/>
  <c r="J16" i="61" s="1"/>
  <c r="J29" i="61"/>
  <c r="AB24" i="61"/>
  <c r="AB21" i="61"/>
  <c r="AK18" i="61" l="1"/>
  <c r="AH18" i="61"/>
  <c r="V21" i="61"/>
  <c r="V15" i="61" s="1"/>
  <c r="D27" i="61"/>
  <c r="S15" i="61"/>
  <c r="Y27" i="61"/>
  <c r="Y24" i="61"/>
  <c r="Y18" i="61"/>
  <c r="AB15" i="61"/>
  <c r="AH27" i="61"/>
  <c r="AH24" i="61"/>
  <c r="AH21" i="61"/>
  <c r="G24" i="61"/>
  <c r="G18" i="61"/>
  <c r="M18" i="61"/>
  <c r="M21" i="61"/>
  <c r="M24" i="61"/>
  <c r="M27" i="61"/>
  <c r="P21" i="61"/>
  <c r="P18" i="61"/>
  <c r="P15" i="61" s="1"/>
  <c r="P27" i="61"/>
  <c r="P24" i="61"/>
  <c r="J24" i="61"/>
  <c r="G27" i="61"/>
  <c r="G21" i="61"/>
  <c r="D21" i="61"/>
  <c r="J21" i="61"/>
  <c r="J27" i="61"/>
  <c r="J18" i="61"/>
  <c r="J15" i="61" l="1"/>
  <c r="G15" i="61"/>
  <c r="M15" i="61"/>
  <c r="Y15" i="61"/>
  <c r="AH15" i="61"/>
  <c r="AK43" i="60" l="1"/>
  <c r="AH43" i="60"/>
  <c r="AE43" i="60"/>
  <c r="AB43" i="60"/>
  <c r="Y43" i="60"/>
  <c r="V43" i="60"/>
  <c r="S43" i="60"/>
  <c r="P43" i="60"/>
  <c r="M43" i="60"/>
  <c r="J43" i="60"/>
  <c r="G43" i="60"/>
  <c r="D43" i="60"/>
  <c r="AM40" i="60"/>
  <c r="AM39" i="60"/>
  <c r="AM38" i="60"/>
  <c r="AM37" i="60"/>
  <c r="AM36" i="60"/>
  <c r="AM35" i="60"/>
  <c r="AM34" i="60"/>
  <c r="AM33" i="60"/>
  <c r="AM32" i="60"/>
  <c r="AM31" i="60"/>
  <c r="AM30" i="60"/>
  <c r="AM29" i="60"/>
  <c r="AM28" i="60"/>
  <c r="AJ27" i="60"/>
  <c r="AG27" i="60"/>
  <c r="AD27" i="60"/>
  <c r="AA27" i="60"/>
  <c r="X27" i="60"/>
  <c r="U27" i="60"/>
  <c r="R27" i="60"/>
  <c r="O27" i="60"/>
  <c r="L27" i="60"/>
  <c r="I27" i="60"/>
  <c r="F27" i="60"/>
  <c r="C27" i="60"/>
  <c r="AM26" i="60"/>
  <c r="AM25" i="60"/>
  <c r="AJ24" i="60"/>
  <c r="AG24" i="60"/>
  <c r="AG15" i="60" s="1"/>
  <c r="AD24" i="60"/>
  <c r="AA24" i="60"/>
  <c r="X24" i="60"/>
  <c r="U24" i="60"/>
  <c r="R24" i="60"/>
  <c r="O24" i="60"/>
  <c r="L24" i="60"/>
  <c r="I24" i="60"/>
  <c r="AM24" i="60" s="1"/>
  <c r="F24" i="60"/>
  <c r="C24" i="60"/>
  <c r="AM23" i="60"/>
  <c r="AM22" i="60"/>
  <c r="AM21" i="60"/>
  <c r="AM20" i="60"/>
  <c r="AM19" i="60"/>
  <c r="AJ18" i="60"/>
  <c r="AG18" i="60"/>
  <c r="AD18" i="60"/>
  <c r="AD15" i="60" s="1"/>
  <c r="AA18" i="60"/>
  <c r="X18" i="60"/>
  <c r="U18" i="60"/>
  <c r="R18" i="60"/>
  <c r="O18" i="60"/>
  <c r="L18" i="60"/>
  <c r="I18" i="60"/>
  <c r="F18" i="60"/>
  <c r="C18" i="60"/>
  <c r="AM17" i="60"/>
  <c r="AJ16" i="60"/>
  <c r="AD16" i="60"/>
  <c r="AA16" i="60"/>
  <c r="X16" i="60"/>
  <c r="U16" i="60"/>
  <c r="O16" i="60"/>
  <c r="L16" i="60"/>
  <c r="I16" i="60"/>
  <c r="F16" i="60"/>
  <c r="C16" i="60"/>
  <c r="AM27" i="60" l="1"/>
  <c r="L15" i="60"/>
  <c r="M20" i="60" s="1"/>
  <c r="U15" i="60"/>
  <c r="C15" i="60"/>
  <c r="D38" i="60" s="1"/>
  <c r="AA15" i="60"/>
  <c r="AM16" i="60"/>
  <c r="X15" i="60"/>
  <c r="AJ15" i="60"/>
  <c r="AK26" i="60" s="1"/>
  <c r="R15" i="60"/>
  <c r="S36" i="60" s="1"/>
  <c r="F15" i="60"/>
  <c r="G33" i="60" s="1"/>
  <c r="AM18" i="60"/>
  <c r="AK25" i="60"/>
  <c r="AK29" i="60"/>
  <c r="AK27" i="60" s="1"/>
  <c r="AK20" i="60"/>
  <c r="S38" i="60"/>
  <c r="S23" i="60"/>
  <c r="S17" i="60"/>
  <c r="S16" i="60" s="1"/>
  <c r="AE28" i="60"/>
  <c r="AE23" i="60"/>
  <c r="AE17" i="60"/>
  <c r="AE16" i="60" s="1"/>
  <c r="AE39" i="60"/>
  <c r="AE37" i="60"/>
  <c r="AE35" i="60"/>
  <c r="AE33" i="60"/>
  <c r="AE25" i="60"/>
  <c r="AE29" i="60"/>
  <c r="AE22" i="60"/>
  <c r="AE40" i="60"/>
  <c r="AE30" i="60"/>
  <c r="AE20" i="60"/>
  <c r="AE38" i="60"/>
  <c r="AE36" i="60"/>
  <c r="AE34" i="60"/>
  <c r="AE32" i="60"/>
  <c r="AE31" i="60" s="1"/>
  <c r="AE26" i="60"/>
  <c r="AE19" i="60"/>
  <c r="M35" i="60"/>
  <c r="M30" i="60"/>
  <c r="V20" i="60"/>
  <c r="V26" i="60"/>
  <c r="V36" i="60"/>
  <c r="V28" i="60"/>
  <c r="V23" i="60"/>
  <c r="V17" i="60"/>
  <c r="V16" i="60" s="1"/>
  <c r="V22" i="60"/>
  <c r="V34" i="60"/>
  <c r="V30" i="60"/>
  <c r="V19" i="60"/>
  <c r="V18" i="60" s="1"/>
  <c r="V38" i="60"/>
  <c r="V32" i="60"/>
  <c r="V31" i="60" s="1"/>
  <c r="V39" i="60"/>
  <c r="V37" i="60"/>
  <c r="V35" i="60"/>
  <c r="V33" i="60"/>
  <c r="V25" i="60"/>
  <c r="V29" i="60"/>
  <c r="V40" i="60"/>
  <c r="D40" i="60"/>
  <c r="D36" i="60"/>
  <c r="D32" i="60"/>
  <c r="D31" i="60" s="1"/>
  <c r="D28" i="60"/>
  <c r="D23" i="60"/>
  <c r="D19" i="60"/>
  <c r="D37" i="60"/>
  <c r="D35" i="60"/>
  <c r="D33" i="60"/>
  <c r="D17" i="60"/>
  <c r="D16" i="60" s="1"/>
  <c r="D29" i="60"/>
  <c r="D22" i="60"/>
  <c r="D20" i="60"/>
  <c r="AB40" i="60"/>
  <c r="AB38" i="60"/>
  <c r="AB36" i="60"/>
  <c r="AB34" i="60"/>
  <c r="AB32" i="60"/>
  <c r="AB31" i="60" s="1"/>
  <c r="AB30" i="60"/>
  <c r="AB28" i="60"/>
  <c r="AB23" i="60"/>
  <c r="AB17" i="60"/>
  <c r="AB16" i="60" s="1"/>
  <c r="AB19" i="60"/>
  <c r="AB18" i="60" s="1"/>
  <c r="AB39" i="60"/>
  <c r="AB37" i="60"/>
  <c r="AB35" i="60"/>
  <c r="AB33" i="60"/>
  <c r="AB25" i="60"/>
  <c r="AB26" i="60"/>
  <c r="AB29" i="60"/>
  <c r="AB22" i="60"/>
  <c r="AB20" i="60"/>
  <c r="Y26" i="60"/>
  <c r="Y40" i="60"/>
  <c r="Y38" i="60"/>
  <c r="Y36" i="60"/>
  <c r="Y34" i="60"/>
  <c r="Y32" i="60"/>
  <c r="Y31" i="60" s="1"/>
  <c r="Y30" i="60"/>
  <c r="Y17" i="60"/>
  <c r="Y16" i="60" s="1"/>
  <c r="Y19" i="60"/>
  <c r="Y20" i="60"/>
  <c r="Y39" i="60"/>
  <c r="Y37" i="60"/>
  <c r="Y35" i="60"/>
  <c r="Y33" i="60"/>
  <c r="Y25" i="60"/>
  <c r="Y23" i="60"/>
  <c r="Y29" i="60"/>
  <c r="Y22" i="60"/>
  <c r="Y28" i="60"/>
  <c r="AH39" i="60"/>
  <c r="AH33" i="60"/>
  <c r="AH19" i="60"/>
  <c r="AH29" i="60"/>
  <c r="AH22" i="60"/>
  <c r="AH37" i="60"/>
  <c r="AH20" i="60"/>
  <c r="AH28" i="60"/>
  <c r="AH23" i="60"/>
  <c r="AH17" i="60"/>
  <c r="AH16" i="60" s="1"/>
  <c r="AH35" i="60"/>
  <c r="AH26" i="60"/>
  <c r="AH40" i="60"/>
  <c r="AH38" i="60"/>
  <c r="AH36" i="60"/>
  <c r="AH34" i="60"/>
  <c r="AH32" i="60"/>
  <c r="AH31" i="60" s="1"/>
  <c r="AH30" i="60"/>
  <c r="AH25" i="60"/>
  <c r="O15" i="60"/>
  <c r="I15" i="60"/>
  <c r="G35" i="60" l="1"/>
  <c r="G20" i="60"/>
  <c r="M32" i="60"/>
  <c r="M31" i="60" s="1"/>
  <c r="S40" i="60"/>
  <c r="G37" i="60"/>
  <c r="M34" i="60"/>
  <c r="M39" i="60"/>
  <c r="AE24" i="60"/>
  <c r="S33" i="60"/>
  <c r="S28" i="60"/>
  <c r="S27" i="60" s="1"/>
  <c r="S20" i="60"/>
  <c r="AK24" i="60"/>
  <c r="G34" i="60"/>
  <c r="G39" i="60"/>
  <c r="Y21" i="60"/>
  <c r="D25" i="60"/>
  <c r="D30" i="60"/>
  <c r="M36" i="60"/>
  <c r="M22" i="60"/>
  <c r="S35" i="60"/>
  <c r="S39" i="60"/>
  <c r="S22" i="60"/>
  <c r="AK19" i="60"/>
  <c r="AK18" i="60" s="1"/>
  <c r="G36" i="60"/>
  <c r="G19" i="60"/>
  <c r="G32" i="60"/>
  <c r="G31" i="60" s="1"/>
  <c r="M17" i="60"/>
  <c r="M16" i="60" s="1"/>
  <c r="M38" i="60"/>
  <c r="M25" i="60"/>
  <c r="S19" i="60"/>
  <c r="S30" i="60"/>
  <c r="S29" i="60"/>
  <c r="G38" i="60"/>
  <c r="G22" i="60"/>
  <c r="G17" i="60"/>
  <c r="G16" i="60" s="1"/>
  <c r="Y18" i="60"/>
  <c r="AH18" i="60"/>
  <c r="D34" i="60"/>
  <c r="M23" i="60"/>
  <c r="M40" i="60"/>
  <c r="M33" i="60"/>
  <c r="S26" i="60"/>
  <c r="S24" i="60" s="1"/>
  <c r="S32" i="60"/>
  <c r="S31" i="60" s="1"/>
  <c r="AK17" i="60"/>
  <c r="AK16" i="60" s="1"/>
  <c r="G26" i="60"/>
  <c r="G29" i="60"/>
  <c r="G23" i="60"/>
  <c r="M37" i="60"/>
  <c r="M28" i="60"/>
  <c r="M27" i="60" s="1"/>
  <c r="M26" i="60"/>
  <c r="M19" i="60"/>
  <c r="M18" i="60" s="1"/>
  <c r="S25" i="60"/>
  <c r="S34" i="60"/>
  <c r="AK40" i="60"/>
  <c r="G30" i="60"/>
  <c r="G25" i="60"/>
  <c r="G28" i="60"/>
  <c r="D26" i="60"/>
  <c r="D24" i="60" s="1"/>
  <c r="D39" i="60"/>
  <c r="M29" i="60"/>
  <c r="S37" i="60"/>
  <c r="G40" i="60"/>
  <c r="D21" i="60"/>
  <c r="D27" i="60"/>
  <c r="Y24" i="60"/>
  <c r="Y15" i="60" s="1"/>
  <c r="AH24" i="60"/>
  <c r="AH15" i="60" s="1"/>
  <c r="AB21" i="60"/>
  <c r="AB27" i="60"/>
  <c r="V21" i="60"/>
  <c r="AH27" i="60"/>
  <c r="Y27" i="60"/>
  <c r="D18" i="60"/>
  <c r="V27" i="60"/>
  <c r="AE21" i="60"/>
  <c r="AK15" i="60"/>
  <c r="AH21" i="60"/>
  <c r="AB24" i="60"/>
  <c r="AB15" i="60" s="1"/>
  <c r="AE18" i="60"/>
  <c r="AE27" i="60"/>
  <c r="S21" i="60"/>
  <c r="J19" i="60"/>
  <c r="J35" i="60"/>
  <c r="J37" i="60"/>
  <c r="J29" i="60"/>
  <c r="J22" i="60"/>
  <c r="J23" i="60"/>
  <c r="J21" i="60" s="1"/>
  <c r="J25" i="60"/>
  <c r="J24" i="60" s="1"/>
  <c r="J20" i="60"/>
  <c r="J39" i="60"/>
  <c r="J33" i="60"/>
  <c r="J26" i="60"/>
  <c r="J17" i="60"/>
  <c r="J16" i="60" s="1"/>
  <c r="J40" i="60"/>
  <c r="J38" i="60"/>
  <c r="J36" i="60"/>
  <c r="J34" i="60"/>
  <c r="J32" i="60"/>
  <c r="J31" i="60" s="1"/>
  <c r="J30" i="60"/>
  <c r="J28" i="60"/>
  <c r="AM15" i="60"/>
  <c r="V24" i="60"/>
  <c r="V15" i="60" s="1"/>
  <c r="P39" i="60"/>
  <c r="P37" i="60"/>
  <c r="P35" i="60"/>
  <c r="P33" i="60"/>
  <c r="P25" i="60"/>
  <c r="P29" i="60"/>
  <c r="P22" i="60"/>
  <c r="P26" i="60"/>
  <c r="P40" i="60"/>
  <c r="P38" i="60"/>
  <c r="P36" i="60"/>
  <c r="P34" i="60"/>
  <c r="P32" i="60"/>
  <c r="P31" i="60" s="1"/>
  <c r="P30" i="60"/>
  <c r="P28" i="60"/>
  <c r="P23" i="60"/>
  <c r="P21" i="60" s="1"/>
  <c r="P17" i="60"/>
  <c r="P16" i="60" s="1"/>
  <c r="P19" i="60"/>
  <c r="P20" i="60"/>
  <c r="J18" i="60" l="1"/>
  <c r="G27" i="60"/>
  <c r="G18" i="60"/>
  <c r="G24" i="60"/>
  <c r="G21" i="60"/>
  <c r="M15" i="60"/>
  <c r="S15" i="60"/>
  <c r="M21" i="60"/>
  <c r="P27" i="60"/>
  <c r="S18" i="60"/>
  <c r="M24" i="60"/>
  <c r="J27" i="60"/>
  <c r="AE15" i="60"/>
  <c r="D15" i="60"/>
  <c r="P24" i="60"/>
  <c r="P18" i="60"/>
  <c r="J15" i="60" l="1"/>
  <c r="G15" i="60"/>
  <c r="P15" i="60"/>
  <c r="AD27" i="43"/>
  <c r="I27" i="44"/>
  <c r="AH27" i="48"/>
  <c r="AK27" i="48"/>
  <c r="AK28" i="48"/>
  <c r="AK29" i="48"/>
  <c r="AH29" i="48"/>
  <c r="AH28" i="48"/>
  <c r="L24" i="48"/>
  <c r="AH27" i="52"/>
  <c r="AK27" i="52"/>
  <c r="AK29" i="52"/>
  <c r="AK28" i="52"/>
  <c r="U27" i="52"/>
  <c r="O24" i="52"/>
  <c r="O27" i="58"/>
  <c r="AA16" i="54"/>
  <c r="AA18" i="54"/>
  <c r="AD27" i="52"/>
  <c r="AD27" i="48" l="1"/>
  <c r="AD27" i="46" l="1"/>
  <c r="AA24" i="46" l="1"/>
  <c r="AA27" i="46"/>
  <c r="AA27" i="52" l="1"/>
  <c r="X27" i="52"/>
  <c r="X27" i="48" l="1"/>
  <c r="AA27" i="48"/>
  <c r="X27" i="46" l="1"/>
  <c r="U27" i="48" l="1"/>
  <c r="U27" i="46" l="1"/>
  <c r="R27" i="52" l="1"/>
  <c r="R27" i="48" l="1"/>
  <c r="R27" i="46" l="1"/>
  <c r="R27" i="43" l="1"/>
  <c r="O18" i="54" l="1"/>
  <c r="O27" i="52" l="1"/>
  <c r="O27" i="51" l="1"/>
  <c r="O27" i="50" l="1"/>
  <c r="O27" i="49" l="1"/>
  <c r="O27" i="48" l="1"/>
  <c r="O27" i="47" l="1"/>
  <c r="O27" i="46" l="1"/>
  <c r="O27" i="45" l="1"/>
  <c r="O27" i="43" l="1"/>
  <c r="O27" i="42" l="1"/>
  <c r="O27" i="41" l="1"/>
  <c r="O27" i="40" l="1"/>
  <c r="L27" i="52" l="1"/>
  <c r="L27" i="48" l="1"/>
  <c r="L27" i="46" l="1"/>
  <c r="L27" i="43" l="1"/>
  <c r="I27" i="52" l="1"/>
  <c r="I27" i="49" l="1"/>
  <c r="I27" i="48" l="1"/>
  <c r="I27" i="46" l="1"/>
  <c r="F27" i="52" l="1"/>
  <c r="F27" i="48" l="1"/>
  <c r="F27" i="46" l="1"/>
  <c r="F27" i="43" l="1"/>
  <c r="I27" i="40" l="1"/>
  <c r="I27" i="41"/>
  <c r="I27" i="42"/>
  <c r="AJ15" i="45"/>
  <c r="AG15" i="45"/>
  <c r="I27" i="45"/>
  <c r="AJ15" i="46"/>
  <c r="AG15" i="46"/>
  <c r="AJ15" i="47"/>
  <c r="AG15" i="47"/>
  <c r="AG15" i="48"/>
  <c r="AJ15" i="49"/>
  <c r="AG15" i="49"/>
  <c r="AJ15" i="50"/>
  <c r="AG15" i="50"/>
  <c r="I27" i="51"/>
  <c r="AJ15" i="52"/>
  <c r="AG15" i="52"/>
  <c r="U27" i="58"/>
  <c r="I27" i="58"/>
  <c r="F27" i="58"/>
  <c r="F27" i="51"/>
  <c r="I27" i="50"/>
  <c r="I16" i="50"/>
  <c r="I18" i="50"/>
  <c r="I24" i="50"/>
  <c r="H27" i="50"/>
  <c r="F27" i="50"/>
  <c r="F27" i="49"/>
  <c r="F27" i="47"/>
  <c r="F27" i="45"/>
  <c r="F27" i="44"/>
  <c r="F24" i="41"/>
  <c r="F27" i="42"/>
  <c r="F27" i="41"/>
  <c r="C27" i="52"/>
  <c r="I15" i="50" l="1"/>
  <c r="J20" i="50" s="1"/>
  <c r="C27" i="48"/>
  <c r="J25" i="50" l="1"/>
  <c r="J26" i="50"/>
  <c r="J24" i="50" s="1"/>
  <c r="J17" i="50"/>
  <c r="J16" i="50" s="1"/>
  <c r="J23" i="50"/>
  <c r="J19" i="50"/>
  <c r="J18" i="50" s="1"/>
  <c r="J22" i="50"/>
  <c r="C27" i="46"/>
  <c r="J21" i="50" l="1"/>
  <c r="AK43" i="58"/>
  <c r="AH43" i="58"/>
  <c r="AE43" i="58"/>
  <c r="AB43" i="58"/>
  <c r="Y43" i="58"/>
  <c r="V43" i="58"/>
  <c r="S43" i="58"/>
  <c r="P43" i="58"/>
  <c r="M43" i="58"/>
  <c r="J43" i="58"/>
  <c r="G43" i="58"/>
  <c r="D43" i="58"/>
  <c r="AM40" i="58"/>
  <c r="AM39" i="58"/>
  <c r="AM38" i="58"/>
  <c r="AM37" i="58"/>
  <c r="AM36" i="58"/>
  <c r="AM35" i="58"/>
  <c r="AM34" i="58"/>
  <c r="AM33" i="58"/>
  <c r="AM32" i="58"/>
  <c r="AM31" i="58"/>
  <c r="AM30" i="58"/>
  <c r="AM29" i="58"/>
  <c r="AM28" i="58"/>
  <c r="AJ27" i="58"/>
  <c r="AG27" i="58"/>
  <c r="AD27" i="58"/>
  <c r="AA27" i="58"/>
  <c r="X27" i="58"/>
  <c r="R27" i="58"/>
  <c r="L27" i="58"/>
  <c r="C27" i="58"/>
  <c r="AM26" i="58"/>
  <c r="AM25" i="58"/>
  <c r="AJ24" i="58"/>
  <c r="AG24" i="58"/>
  <c r="AD24" i="58"/>
  <c r="AA24" i="58"/>
  <c r="X24" i="58"/>
  <c r="U24" i="58"/>
  <c r="R24" i="58"/>
  <c r="O24" i="58"/>
  <c r="L24" i="58"/>
  <c r="I24" i="58"/>
  <c r="F24" i="58"/>
  <c r="C24" i="58"/>
  <c r="AM23" i="58"/>
  <c r="AM22" i="58"/>
  <c r="AM21" i="58"/>
  <c r="AM20" i="58"/>
  <c r="AM19" i="58"/>
  <c r="AJ18" i="58"/>
  <c r="AG18" i="58"/>
  <c r="AG15" i="58" s="1"/>
  <c r="AD18" i="58"/>
  <c r="AA18" i="58"/>
  <c r="AA15" i="58" s="1"/>
  <c r="X18" i="58"/>
  <c r="U18" i="58"/>
  <c r="R18" i="58"/>
  <c r="O18" i="58"/>
  <c r="L18" i="58"/>
  <c r="I18" i="58"/>
  <c r="F18" i="58"/>
  <c r="F15" i="58" s="1"/>
  <c r="C18" i="58"/>
  <c r="AM17" i="58"/>
  <c r="AJ16" i="58"/>
  <c r="AD16" i="58"/>
  <c r="AA16" i="58"/>
  <c r="X16" i="58"/>
  <c r="U16" i="58"/>
  <c r="O16" i="58"/>
  <c r="L16" i="58"/>
  <c r="I16" i="58"/>
  <c r="F16" i="58"/>
  <c r="C16" i="58"/>
  <c r="AK43" i="57"/>
  <c r="AH43" i="57"/>
  <c r="AE43" i="57"/>
  <c r="AB43" i="57"/>
  <c r="Y43" i="57"/>
  <c r="V43" i="57"/>
  <c r="S43" i="57"/>
  <c r="P43" i="57"/>
  <c r="M43" i="57"/>
  <c r="J43" i="57"/>
  <c r="G43" i="57"/>
  <c r="D43" i="57"/>
  <c r="AM40" i="57"/>
  <c r="AM39" i="57"/>
  <c r="AM38" i="57"/>
  <c r="AM37" i="57"/>
  <c r="AM36" i="57"/>
  <c r="AM35" i="57"/>
  <c r="AM34" i="57"/>
  <c r="AM33" i="57"/>
  <c r="AM32" i="57"/>
  <c r="AM31" i="57"/>
  <c r="AM30" i="57"/>
  <c r="AM29" i="57"/>
  <c r="AM28" i="57"/>
  <c r="AJ27" i="57"/>
  <c r="AG27" i="57"/>
  <c r="AD27" i="57"/>
  <c r="AA27" i="57"/>
  <c r="X27" i="57"/>
  <c r="U27" i="57"/>
  <c r="R27" i="57"/>
  <c r="L27" i="57"/>
  <c r="C27" i="57"/>
  <c r="AM26" i="57"/>
  <c r="AM25" i="57"/>
  <c r="AJ24" i="57"/>
  <c r="AG24" i="57"/>
  <c r="AD24" i="57"/>
  <c r="AA24" i="57"/>
  <c r="X24" i="57"/>
  <c r="U24" i="57"/>
  <c r="R24" i="57"/>
  <c r="O24" i="57"/>
  <c r="L24" i="57"/>
  <c r="I24" i="57"/>
  <c r="F24" i="57"/>
  <c r="C24" i="57"/>
  <c r="AM23" i="57"/>
  <c r="AM22" i="57"/>
  <c r="AM21" i="57"/>
  <c r="AM20" i="57"/>
  <c r="AM19" i="57"/>
  <c r="AJ18" i="57"/>
  <c r="AG18" i="57"/>
  <c r="AD18" i="57"/>
  <c r="AD15" i="57" s="1"/>
  <c r="AA18" i="57"/>
  <c r="AA15" i="57" s="1"/>
  <c r="X18" i="57"/>
  <c r="U18" i="57"/>
  <c r="U15" i="57" s="1"/>
  <c r="R18" i="57"/>
  <c r="O18" i="57"/>
  <c r="L18" i="57"/>
  <c r="L15" i="57" s="1"/>
  <c r="I18" i="57"/>
  <c r="F18" i="57"/>
  <c r="F15" i="57" s="1"/>
  <c r="C18" i="57"/>
  <c r="AM17" i="57"/>
  <c r="AJ16" i="57"/>
  <c r="AJ15" i="57" s="1"/>
  <c r="AD16" i="57"/>
  <c r="AA16" i="57"/>
  <c r="X16" i="57"/>
  <c r="U16" i="57"/>
  <c r="O16" i="57"/>
  <c r="L16" i="57"/>
  <c r="I16" i="57"/>
  <c r="F16" i="57"/>
  <c r="C16" i="57"/>
  <c r="AK43" i="56"/>
  <c r="AH43" i="56"/>
  <c r="AE43" i="56"/>
  <c r="AB43" i="56"/>
  <c r="Y43" i="56"/>
  <c r="V43" i="56"/>
  <c r="S43" i="56"/>
  <c r="P43" i="56"/>
  <c r="M43" i="56"/>
  <c r="J43" i="56"/>
  <c r="G43" i="56"/>
  <c r="D43" i="56"/>
  <c r="AM40" i="56"/>
  <c r="AM39" i="56"/>
  <c r="AM38" i="56"/>
  <c r="AM37" i="56"/>
  <c r="AM36" i="56"/>
  <c r="AM35" i="56"/>
  <c r="AM34" i="56"/>
  <c r="AM33" i="56"/>
  <c r="AM32" i="56"/>
  <c r="AM31" i="56"/>
  <c r="AM30" i="56"/>
  <c r="AM29" i="56"/>
  <c r="AM28" i="56"/>
  <c r="AJ27" i="56"/>
  <c r="AG27" i="56"/>
  <c r="AD27" i="56"/>
  <c r="AA27" i="56"/>
  <c r="X27" i="56"/>
  <c r="U27" i="56"/>
  <c r="R27" i="56"/>
  <c r="L27" i="56"/>
  <c r="C27" i="56"/>
  <c r="AM26" i="56"/>
  <c r="AM25" i="56"/>
  <c r="AJ24" i="56"/>
  <c r="AG24" i="56"/>
  <c r="AG15" i="56" s="1"/>
  <c r="AD24" i="56"/>
  <c r="AA24" i="56"/>
  <c r="X24" i="56"/>
  <c r="U24" i="56"/>
  <c r="R24" i="56"/>
  <c r="O24" i="56"/>
  <c r="L24" i="56"/>
  <c r="I24" i="56"/>
  <c r="F24" i="56"/>
  <c r="C24" i="56"/>
  <c r="AM23" i="56"/>
  <c r="AM22" i="56"/>
  <c r="AM21" i="56"/>
  <c r="AM20" i="56"/>
  <c r="AM19" i="56"/>
  <c r="AJ18" i="56"/>
  <c r="AG18" i="56"/>
  <c r="AD18" i="56"/>
  <c r="AA18" i="56"/>
  <c r="X18" i="56"/>
  <c r="U18" i="56"/>
  <c r="R18" i="56"/>
  <c r="R15" i="56" s="1"/>
  <c r="O18" i="56"/>
  <c r="L18" i="56"/>
  <c r="I18" i="56"/>
  <c r="F18" i="56"/>
  <c r="F15" i="56" s="1"/>
  <c r="C18" i="56"/>
  <c r="AM17" i="56"/>
  <c r="AJ16" i="56"/>
  <c r="AJ15" i="56" s="1"/>
  <c r="AD16" i="56"/>
  <c r="AA16" i="56"/>
  <c r="X16" i="56"/>
  <c r="U16" i="56"/>
  <c r="O16" i="56"/>
  <c r="L16" i="56"/>
  <c r="I16" i="56"/>
  <c r="F16" i="56"/>
  <c r="C16" i="56"/>
  <c r="O15" i="56"/>
  <c r="P39" i="56" s="1"/>
  <c r="L15" i="56"/>
  <c r="M20" i="56" s="1"/>
  <c r="AK43" i="54"/>
  <c r="AH43" i="54"/>
  <c r="AE43" i="54"/>
  <c r="AB43" i="54"/>
  <c r="Y43" i="54"/>
  <c r="V43" i="54"/>
  <c r="S43" i="54"/>
  <c r="P43" i="54"/>
  <c r="M43" i="54"/>
  <c r="J43" i="54"/>
  <c r="G43" i="54"/>
  <c r="D43" i="54"/>
  <c r="AM40" i="54"/>
  <c r="AM39" i="54"/>
  <c r="AM38" i="54"/>
  <c r="AM37" i="54"/>
  <c r="AM36" i="54"/>
  <c r="AM35" i="54"/>
  <c r="AM34" i="54"/>
  <c r="AM33" i="54"/>
  <c r="AM32" i="54"/>
  <c r="AM31" i="54"/>
  <c r="AM30" i="54"/>
  <c r="AM29" i="54"/>
  <c r="AM28" i="54"/>
  <c r="AJ27" i="54"/>
  <c r="AG27" i="54"/>
  <c r="AD27" i="54"/>
  <c r="AA27" i="54"/>
  <c r="X27" i="54"/>
  <c r="U27" i="54"/>
  <c r="R27" i="54"/>
  <c r="L27" i="54"/>
  <c r="C27" i="54"/>
  <c r="AM26" i="54"/>
  <c r="AM25" i="54"/>
  <c r="AJ24" i="54"/>
  <c r="AG24" i="54"/>
  <c r="AD24" i="54"/>
  <c r="AA24" i="54"/>
  <c r="AA15" i="54" s="1"/>
  <c r="X24" i="54"/>
  <c r="U24" i="54"/>
  <c r="R24" i="54"/>
  <c r="O24" i="54"/>
  <c r="L24" i="54"/>
  <c r="I24" i="54"/>
  <c r="F24" i="54"/>
  <c r="C24" i="54"/>
  <c r="AM23" i="54"/>
  <c r="AM22" i="54"/>
  <c r="AM21" i="54"/>
  <c r="AM20" i="54"/>
  <c r="AM19" i="54"/>
  <c r="AJ18" i="54"/>
  <c r="AG18" i="54"/>
  <c r="AD18" i="54"/>
  <c r="AD15" i="54" s="1"/>
  <c r="X18" i="54"/>
  <c r="U18" i="54"/>
  <c r="R18" i="54"/>
  <c r="O15" i="54"/>
  <c r="L18" i="54"/>
  <c r="I18" i="54"/>
  <c r="F18" i="54"/>
  <c r="C18" i="54"/>
  <c r="AM17" i="54"/>
  <c r="AJ16" i="54"/>
  <c r="AJ15" i="54" s="1"/>
  <c r="AD16" i="54"/>
  <c r="X16" i="54"/>
  <c r="U16" i="54"/>
  <c r="O16" i="54"/>
  <c r="L16" i="54"/>
  <c r="I16" i="54"/>
  <c r="F16" i="54"/>
  <c r="C16" i="54"/>
  <c r="L15" i="54"/>
  <c r="M20" i="54" s="1"/>
  <c r="AK43" i="52"/>
  <c r="AH43" i="52"/>
  <c r="AE43" i="52"/>
  <c r="AB43" i="52"/>
  <c r="Y43" i="52"/>
  <c r="V43" i="52"/>
  <c r="S43" i="52"/>
  <c r="P43" i="52"/>
  <c r="M43" i="52"/>
  <c r="J43" i="52"/>
  <c r="G43" i="52"/>
  <c r="D43" i="52"/>
  <c r="AM40" i="52"/>
  <c r="AM39" i="52"/>
  <c r="AM38" i="52"/>
  <c r="AM37" i="52"/>
  <c r="AM36" i="52"/>
  <c r="AM35" i="52"/>
  <c r="AM34" i="52"/>
  <c r="AM33" i="52"/>
  <c r="AM32" i="52"/>
  <c r="AM31" i="52"/>
  <c r="AM30" i="52"/>
  <c r="AM29" i="52"/>
  <c r="AM28" i="52"/>
  <c r="AJ27" i="52"/>
  <c r="AG27" i="52"/>
  <c r="AM26" i="52"/>
  <c r="AM25" i="52"/>
  <c r="AJ24" i="52"/>
  <c r="AG24" i="52"/>
  <c r="AD24" i="52"/>
  <c r="AA24" i="52"/>
  <c r="X24" i="52"/>
  <c r="U24" i="52"/>
  <c r="R24" i="52"/>
  <c r="L24" i="52"/>
  <c r="I24" i="52"/>
  <c r="F24" i="52"/>
  <c r="C24" i="52"/>
  <c r="AM23" i="52"/>
  <c r="AM22" i="52"/>
  <c r="AM21" i="52"/>
  <c r="AM20" i="52"/>
  <c r="AM19" i="52"/>
  <c r="AJ18" i="52"/>
  <c r="AG18" i="52"/>
  <c r="AD18" i="52"/>
  <c r="AA18" i="52"/>
  <c r="X18" i="52"/>
  <c r="U18" i="52"/>
  <c r="R18" i="52"/>
  <c r="O18" i="52"/>
  <c r="O15" i="52" s="1"/>
  <c r="P39" i="52" s="1"/>
  <c r="L18" i="52"/>
  <c r="I18" i="52"/>
  <c r="F18" i="52"/>
  <c r="C18" i="52"/>
  <c r="AM17" i="52"/>
  <c r="AJ16" i="52"/>
  <c r="AD16" i="52"/>
  <c r="AA16" i="52"/>
  <c r="X16" i="52"/>
  <c r="U16" i="52"/>
  <c r="O16" i="52"/>
  <c r="L16" i="52"/>
  <c r="I16" i="52"/>
  <c r="F16" i="52"/>
  <c r="C16" i="52"/>
  <c r="AK43" i="51"/>
  <c r="AH43" i="51"/>
  <c r="AE43" i="51"/>
  <c r="AB43" i="51"/>
  <c r="Y43" i="51"/>
  <c r="V43" i="51"/>
  <c r="S43" i="51"/>
  <c r="P43" i="51"/>
  <c r="M43" i="51"/>
  <c r="J43" i="51"/>
  <c r="G43" i="51"/>
  <c r="D43" i="51"/>
  <c r="AM40" i="51"/>
  <c r="AM39" i="51"/>
  <c r="AM38" i="51"/>
  <c r="AM37" i="51"/>
  <c r="AM36" i="51"/>
  <c r="AM35" i="51"/>
  <c r="AM34" i="51"/>
  <c r="AM33" i="51"/>
  <c r="AM32" i="51"/>
  <c r="AM31" i="51"/>
  <c r="AM30" i="51"/>
  <c r="AM29" i="51"/>
  <c r="AM28" i="51"/>
  <c r="AJ27" i="51"/>
  <c r="AG27" i="51"/>
  <c r="AD27" i="51"/>
  <c r="AA27" i="51"/>
  <c r="X27" i="51"/>
  <c r="U27" i="51"/>
  <c r="R27" i="51"/>
  <c r="L27" i="51"/>
  <c r="C27" i="51"/>
  <c r="AM26" i="51"/>
  <c r="AM25" i="51"/>
  <c r="AJ24" i="51"/>
  <c r="AG24" i="51"/>
  <c r="AD24" i="51"/>
  <c r="AA24" i="51"/>
  <c r="X24" i="51"/>
  <c r="U24" i="51"/>
  <c r="R24" i="51"/>
  <c r="O24" i="51"/>
  <c r="L24" i="51"/>
  <c r="I24" i="51"/>
  <c r="F24" i="51"/>
  <c r="C24" i="51"/>
  <c r="AM23" i="51"/>
  <c r="AM22" i="51"/>
  <c r="AM21" i="51"/>
  <c r="AM20" i="51"/>
  <c r="AM19" i="51"/>
  <c r="AJ18" i="51"/>
  <c r="AG18" i="51"/>
  <c r="AD18" i="51"/>
  <c r="AA18" i="51"/>
  <c r="X18" i="51"/>
  <c r="U18" i="51"/>
  <c r="R18" i="51"/>
  <c r="O18" i="51"/>
  <c r="L18" i="51"/>
  <c r="I18" i="51"/>
  <c r="F18" i="51"/>
  <c r="C18" i="51"/>
  <c r="AM17" i="51"/>
  <c r="AJ16" i="51"/>
  <c r="AJ15" i="51" s="1"/>
  <c r="AD16" i="51"/>
  <c r="AA16" i="51"/>
  <c r="X16" i="51"/>
  <c r="U16" i="51"/>
  <c r="O16" i="51"/>
  <c r="L16" i="51"/>
  <c r="I16" i="51"/>
  <c r="F16" i="51"/>
  <c r="C16" i="51"/>
  <c r="AK43" i="50"/>
  <c r="AH43" i="50"/>
  <c r="AE43" i="50"/>
  <c r="AB43" i="50"/>
  <c r="Y43" i="50"/>
  <c r="V43" i="50"/>
  <c r="S43" i="50"/>
  <c r="P43" i="50"/>
  <c r="M43" i="50"/>
  <c r="J43" i="50"/>
  <c r="G43" i="50"/>
  <c r="D43" i="50"/>
  <c r="AM40" i="50"/>
  <c r="AM39" i="50"/>
  <c r="AM38" i="50"/>
  <c r="AM37" i="50"/>
  <c r="AM36" i="50"/>
  <c r="AM35" i="50"/>
  <c r="AM34" i="50"/>
  <c r="AM33" i="50"/>
  <c r="AM32" i="50"/>
  <c r="AM31" i="50"/>
  <c r="AM30" i="50"/>
  <c r="AM29" i="50"/>
  <c r="AM28" i="50"/>
  <c r="AJ27" i="50"/>
  <c r="AG27" i="50"/>
  <c r="AD27" i="50"/>
  <c r="AA27" i="50"/>
  <c r="X27" i="50"/>
  <c r="U27" i="50"/>
  <c r="R27" i="50"/>
  <c r="L27" i="50"/>
  <c r="C27" i="50"/>
  <c r="AM26" i="50"/>
  <c r="AM25" i="50"/>
  <c r="AJ24" i="50"/>
  <c r="AG24" i="50"/>
  <c r="AD24" i="50"/>
  <c r="AA24" i="50"/>
  <c r="X24" i="50"/>
  <c r="U24" i="50"/>
  <c r="R24" i="50"/>
  <c r="O24" i="50"/>
  <c r="L24" i="50"/>
  <c r="F24" i="50"/>
  <c r="C24" i="50"/>
  <c r="AM23" i="50"/>
  <c r="AM22" i="50"/>
  <c r="AM21" i="50"/>
  <c r="AM20" i="50"/>
  <c r="AM19" i="50"/>
  <c r="AJ18" i="50"/>
  <c r="AG18" i="50"/>
  <c r="AD18" i="50"/>
  <c r="AA18" i="50"/>
  <c r="X18" i="50"/>
  <c r="U18" i="50"/>
  <c r="R18" i="50"/>
  <c r="O18" i="50"/>
  <c r="O15" i="50" s="1"/>
  <c r="L18" i="50"/>
  <c r="F18" i="50"/>
  <c r="F15" i="50" s="1"/>
  <c r="C18" i="50"/>
  <c r="AM17" i="50"/>
  <c r="AJ16" i="50"/>
  <c r="AD16" i="50"/>
  <c r="AA16" i="50"/>
  <c r="X16" i="50"/>
  <c r="U16" i="50"/>
  <c r="O16" i="50"/>
  <c r="L16" i="50"/>
  <c r="AM16" i="50"/>
  <c r="F16" i="50"/>
  <c r="C16" i="50"/>
  <c r="AK43" i="49"/>
  <c r="AH43" i="49"/>
  <c r="AE43" i="49"/>
  <c r="AB43" i="49"/>
  <c r="Y43" i="49"/>
  <c r="V43" i="49"/>
  <c r="S43" i="49"/>
  <c r="P43" i="49"/>
  <c r="M43" i="49"/>
  <c r="J43" i="49"/>
  <c r="G43" i="49"/>
  <c r="D43" i="49"/>
  <c r="AM40" i="49"/>
  <c r="AM39" i="49"/>
  <c r="AM38" i="49"/>
  <c r="AM37" i="49"/>
  <c r="AM36" i="49"/>
  <c r="AM35" i="49"/>
  <c r="AM34" i="49"/>
  <c r="AM33" i="49"/>
  <c r="AM32" i="49"/>
  <c r="AM31" i="49"/>
  <c r="AM30" i="49"/>
  <c r="AM29" i="49"/>
  <c r="AM28" i="49"/>
  <c r="AJ27" i="49"/>
  <c r="AG27" i="49"/>
  <c r="AD27" i="49"/>
  <c r="AA27" i="49"/>
  <c r="X27" i="49"/>
  <c r="U27" i="49"/>
  <c r="R27" i="49"/>
  <c r="L27" i="49"/>
  <c r="C27" i="49"/>
  <c r="AM26" i="49"/>
  <c r="AM25" i="49"/>
  <c r="AJ24" i="49"/>
  <c r="AG24" i="49"/>
  <c r="AD24" i="49"/>
  <c r="AA24" i="49"/>
  <c r="X24" i="49"/>
  <c r="U24" i="49"/>
  <c r="R24" i="49"/>
  <c r="O24" i="49"/>
  <c r="L24" i="49"/>
  <c r="I24" i="49"/>
  <c r="F24" i="49"/>
  <c r="C24" i="49"/>
  <c r="AM23" i="49"/>
  <c r="AM22" i="49"/>
  <c r="AM21" i="49"/>
  <c r="AM20" i="49"/>
  <c r="AM19" i="49"/>
  <c r="AJ18" i="49"/>
  <c r="AG18" i="49"/>
  <c r="AD18" i="49"/>
  <c r="AD15" i="49" s="1"/>
  <c r="AA18" i="49"/>
  <c r="X18" i="49"/>
  <c r="U18" i="49"/>
  <c r="U15" i="49" s="1"/>
  <c r="R18" i="49"/>
  <c r="O18" i="49"/>
  <c r="O15" i="49" s="1"/>
  <c r="P39" i="49" s="1"/>
  <c r="L18" i="49"/>
  <c r="I18" i="49"/>
  <c r="I15" i="49" s="1"/>
  <c r="F18" i="49"/>
  <c r="F15" i="49" s="1"/>
  <c r="C18" i="49"/>
  <c r="AM17" i="49"/>
  <c r="AJ16" i="49"/>
  <c r="AD16" i="49"/>
  <c r="AA16" i="49"/>
  <c r="X16" i="49"/>
  <c r="U16" i="49"/>
  <c r="O16" i="49"/>
  <c r="L16" i="49"/>
  <c r="I16" i="49"/>
  <c r="F16" i="49"/>
  <c r="C16" i="49"/>
  <c r="AK43" i="48"/>
  <c r="AH43" i="48"/>
  <c r="AE43" i="48"/>
  <c r="AB43" i="48"/>
  <c r="Y43" i="48"/>
  <c r="V43" i="48"/>
  <c r="S43" i="48"/>
  <c r="P43" i="48"/>
  <c r="M43" i="48"/>
  <c r="J43" i="48"/>
  <c r="G43" i="48"/>
  <c r="D43" i="48"/>
  <c r="AM40" i="48"/>
  <c r="AM39" i="48"/>
  <c r="AM38" i="48"/>
  <c r="AM37" i="48"/>
  <c r="AM36" i="48"/>
  <c r="AM35" i="48"/>
  <c r="AM34" i="48"/>
  <c r="AM33" i="48"/>
  <c r="AM32" i="48"/>
  <c r="AM31" i="48"/>
  <c r="AM30" i="48"/>
  <c r="AM29" i="48"/>
  <c r="AM28" i="48"/>
  <c r="AJ27" i="48"/>
  <c r="AG27" i="48"/>
  <c r="AM26" i="48"/>
  <c r="AM25" i="48"/>
  <c r="AJ24" i="48"/>
  <c r="AG24" i="48"/>
  <c r="AD24" i="48"/>
  <c r="AA24" i="48"/>
  <c r="X24" i="48"/>
  <c r="U24" i="48"/>
  <c r="R24" i="48"/>
  <c r="O24" i="48"/>
  <c r="I24" i="48"/>
  <c r="F24" i="48"/>
  <c r="C24" i="48"/>
  <c r="AM23" i="48"/>
  <c r="AM22" i="48"/>
  <c r="AM21" i="48"/>
  <c r="AM20" i="48"/>
  <c r="AM19" i="48"/>
  <c r="AJ18" i="48"/>
  <c r="AG18" i="48"/>
  <c r="AD18" i="48"/>
  <c r="AA18" i="48"/>
  <c r="X18" i="48"/>
  <c r="U18" i="48"/>
  <c r="R18" i="48"/>
  <c r="O18" i="48"/>
  <c r="L18" i="48"/>
  <c r="I18" i="48"/>
  <c r="F18" i="48"/>
  <c r="C18" i="48"/>
  <c r="AM17" i="48"/>
  <c r="AJ16" i="48"/>
  <c r="AD16" i="48"/>
  <c r="AA16" i="48"/>
  <c r="X16" i="48"/>
  <c r="U16" i="48"/>
  <c r="O16" i="48"/>
  <c r="L16" i="48"/>
  <c r="I16" i="48"/>
  <c r="F16" i="48"/>
  <c r="C16" i="48"/>
  <c r="AK43" i="47"/>
  <c r="AH43" i="47"/>
  <c r="AE43" i="47"/>
  <c r="AB43" i="47"/>
  <c r="Y43" i="47"/>
  <c r="V43" i="47"/>
  <c r="S43" i="47"/>
  <c r="P43" i="47"/>
  <c r="M43" i="47"/>
  <c r="J43" i="47"/>
  <c r="G43" i="47"/>
  <c r="D43" i="47"/>
  <c r="AM40" i="47"/>
  <c r="AM39" i="47"/>
  <c r="AM38" i="47"/>
  <c r="AM37" i="47"/>
  <c r="AM36" i="47"/>
  <c r="AM35" i="47"/>
  <c r="AM34" i="47"/>
  <c r="AM33" i="47"/>
  <c r="AM32" i="47"/>
  <c r="AM31" i="47"/>
  <c r="AM30" i="47"/>
  <c r="AM29" i="47"/>
  <c r="AM28" i="47"/>
  <c r="AJ27" i="47"/>
  <c r="AG27" i="47"/>
  <c r="AD27" i="47"/>
  <c r="AA27" i="47"/>
  <c r="X27" i="47"/>
  <c r="U27" i="47"/>
  <c r="R27" i="47"/>
  <c r="L27" i="47"/>
  <c r="C27" i="47"/>
  <c r="AM26" i="47"/>
  <c r="AM25" i="47"/>
  <c r="AJ24" i="47"/>
  <c r="AG24" i="47"/>
  <c r="AD24" i="47"/>
  <c r="AA24" i="47"/>
  <c r="X24" i="47"/>
  <c r="U24" i="47"/>
  <c r="R24" i="47"/>
  <c r="O24" i="47"/>
  <c r="L24" i="47"/>
  <c r="I24" i="47"/>
  <c r="F24" i="47"/>
  <c r="C24" i="47"/>
  <c r="AM23" i="47"/>
  <c r="AM22" i="47"/>
  <c r="AM21" i="47"/>
  <c r="AM20" i="47"/>
  <c r="AM19" i="47"/>
  <c r="AJ18" i="47"/>
  <c r="AG18" i="47"/>
  <c r="AD18" i="47"/>
  <c r="AD15" i="47" s="1"/>
  <c r="AA18" i="47"/>
  <c r="X18" i="47"/>
  <c r="U18" i="47"/>
  <c r="R18" i="47"/>
  <c r="O18" i="47"/>
  <c r="O15" i="47" s="1"/>
  <c r="L18" i="47"/>
  <c r="I18" i="47"/>
  <c r="I15" i="47" s="1"/>
  <c r="F18" i="47"/>
  <c r="F15" i="47" s="1"/>
  <c r="C18" i="47"/>
  <c r="AM17" i="47"/>
  <c r="AJ16" i="47"/>
  <c r="AD16" i="47"/>
  <c r="AA16" i="47"/>
  <c r="X16" i="47"/>
  <c r="U16" i="47"/>
  <c r="O16" i="47"/>
  <c r="L16" i="47"/>
  <c r="I16" i="47"/>
  <c r="F16" i="47"/>
  <c r="C16" i="47"/>
  <c r="AK43" i="46"/>
  <c r="AH43" i="46"/>
  <c r="AE43" i="46"/>
  <c r="AB43" i="46"/>
  <c r="Y43" i="46"/>
  <c r="V43" i="46"/>
  <c r="S43" i="46"/>
  <c r="P43" i="46"/>
  <c r="M43" i="46"/>
  <c r="J43" i="46"/>
  <c r="G43" i="46"/>
  <c r="D43" i="46"/>
  <c r="AM40" i="46"/>
  <c r="AM39" i="46"/>
  <c r="AM38" i="46"/>
  <c r="AM37" i="46"/>
  <c r="AM36" i="46"/>
  <c r="AM35" i="46"/>
  <c r="AM34" i="46"/>
  <c r="AM33" i="46"/>
  <c r="AM32" i="46"/>
  <c r="AM31" i="46"/>
  <c r="AM30" i="46"/>
  <c r="AM29" i="46"/>
  <c r="AM28" i="46"/>
  <c r="AJ27" i="46"/>
  <c r="AG27" i="46"/>
  <c r="AM26" i="46"/>
  <c r="AM25" i="46"/>
  <c r="AJ24" i="46"/>
  <c r="AG24" i="46"/>
  <c r="AD24" i="46"/>
  <c r="X24" i="46"/>
  <c r="U24" i="46"/>
  <c r="R24" i="46"/>
  <c r="O24" i="46"/>
  <c r="L24" i="46"/>
  <c r="I24" i="46"/>
  <c r="F24" i="46"/>
  <c r="C24" i="46"/>
  <c r="AM23" i="46"/>
  <c r="AM22" i="46"/>
  <c r="AM21" i="46"/>
  <c r="AM20" i="46"/>
  <c r="AM19" i="46"/>
  <c r="AJ18" i="46"/>
  <c r="AG18" i="46"/>
  <c r="AD18" i="46"/>
  <c r="AA18" i="46"/>
  <c r="X18" i="46"/>
  <c r="U18" i="46"/>
  <c r="R18" i="46"/>
  <c r="O18" i="46"/>
  <c r="L18" i="46"/>
  <c r="I18" i="46"/>
  <c r="F18" i="46"/>
  <c r="C18" i="46"/>
  <c r="AM17" i="46"/>
  <c r="AJ16" i="46"/>
  <c r="AD16" i="46"/>
  <c r="AA16" i="46"/>
  <c r="X16" i="46"/>
  <c r="U16" i="46"/>
  <c r="O16" i="46"/>
  <c r="L16" i="46"/>
  <c r="I16" i="46"/>
  <c r="F16" i="46"/>
  <c r="C16" i="46"/>
  <c r="AK43" i="45"/>
  <c r="AH43" i="45"/>
  <c r="AE43" i="45"/>
  <c r="AB43" i="45"/>
  <c r="Y43" i="45"/>
  <c r="V43" i="45"/>
  <c r="S43" i="45"/>
  <c r="P43" i="45"/>
  <c r="M43" i="45"/>
  <c r="J43" i="45"/>
  <c r="G43" i="45"/>
  <c r="D43" i="45"/>
  <c r="AM40" i="45"/>
  <c r="AM39" i="45"/>
  <c r="AM38" i="45"/>
  <c r="AM37" i="45"/>
  <c r="AM36" i="45"/>
  <c r="AM35" i="45"/>
  <c r="AM34" i="45"/>
  <c r="AM33" i="45"/>
  <c r="AM32" i="45"/>
  <c r="AM31" i="45"/>
  <c r="AM30" i="45"/>
  <c r="AM29" i="45"/>
  <c r="AM28" i="45"/>
  <c r="AJ27" i="45"/>
  <c r="AG27" i="45"/>
  <c r="AD27" i="45"/>
  <c r="AA27" i="45"/>
  <c r="X27" i="45"/>
  <c r="U27" i="45"/>
  <c r="R27" i="45"/>
  <c r="L27" i="45"/>
  <c r="C27" i="45"/>
  <c r="AM26" i="45"/>
  <c r="AM25" i="45"/>
  <c r="AJ24" i="45"/>
  <c r="AG24" i="45"/>
  <c r="AD24" i="45"/>
  <c r="AA24" i="45"/>
  <c r="X24" i="45"/>
  <c r="U24" i="45"/>
  <c r="R24" i="45"/>
  <c r="O24" i="45"/>
  <c r="L24" i="45"/>
  <c r="I24" i="45"/>
  <c r="F24" i="45"/>
  <c r="C24" i="45"/>
  <c r="AM23" i="45"/>
  <c r="AM22" i="45"/>
  <c r="AM21" i="45"/>
  <c r="AM20" i="45"/>
  <c r="AM19" i="45"/>
  <c r="AJ18" i="45"/>
  <c r="AG18" i="45"/>
  <c r="AD18" i="45"/>
  <c r="AA18" i="45"/>
  <c r="X18" i="45"/>
  <c r="U18" i="45"/>
  <c r="R18" i="45"/>
  <c r="O18" i="45"/>
  <c r="O15" i="45" s="1"/>
  <c r="L18" i="45"/>
  <c r="I18" i="45"/>
  <c r="I15" i="45" s="1"/>
  <c r="F18" i="45"/>
  <c r="F15" i="45" s="1"/>
  <c r="C18" i="45"/>
  <c r="AM17" i="45"/>
  <c r="AJ16" i="45"/>
  <c r="AD16" i="45"/>
  <c r="AA16" i="45"/>
  <c r="X16" i="45"/>
  <c r="U16" i="45"/>
  <c r="O16" i="45"/>
  <c r="L16" i="45"/>
  <c r="I16" i="45"/>
  <c r="F16" i="45"/>
  <c r="C16" i="45"/>
  <c r="AK43" i="44"/>
  <c r="AH43" i="44"/>
  <c r="AE43" i="44"/>
  <c r="AB43" i="44"/>
  <c r="Y43" i="44"/>
  <c r="V43" i="44"/>
  <c r="S43" i="44"/>
  <c r="P43" i="44"/>
  <c r="M43" i="44"/>
  <c r="J43" i="44"/>
  <c r="G43" i="44"/>
  <c r="D43" i="44"/>
  <c r="AM40" i="44"/>
  <c r="AM39" i="44"/>
  <c r="AM38" i="44"/>
  <c r="AM37" i="44"/>
  <c r="AM36" i="44"/>
  <c r="AM35" i="44"/>
  <c r="AM34" i="44"/>
  <c r="AM33" i="44"/>
  <c r="AM32" i="44"/>
  <c r="AM31" i="44"/>
  <c r="AM30" i="44"/>
  <c r="AM29" i="44"/>
  <c r="AM28" i="44"/>
  <c r="AJ27" i="44"/>
  <c r="AG27" i="44"/>
  <c r="AD27" i="44"/>
  <c r="AA27" i="44"/>
  <c r="X27" i="44"/>
  <c r="U27" i="44"/>
  <c r="R27" i="44"/>
  <c r="L27" i="44"/>
  <c r="C27" i="44"/>
  <c r="AM26" i="44"/>
  <c r="AM25" i="44"/>
  <c r="AJ24" i="44"/>
  <c r="AG24" i="44"/>
  <c r="AD24" i="44"/>
  <c r="AA24" i="44"/>
  <c r="X24" i="44"/>
  <c r="U24" i="44"/>
  <c r="R24" i="44"/>
  <c r="O24" i="44"/>
  <c r="L24" i="44"/>
  <c r="I24" i="44"/>
  <c r="F24" i="44"/>
  <c r="C24" i="44"/>
  <c r="AM23" i="44"/>
  <c r="AM22" i="44"/>
  <c r="AM21" i="44"/>
  <c r="AM20" i="44"/>
  <c r="AM19" i="44"/>
  <c r="AJ18" i="44"/>
  <c r="AG18" i="44"/>
  <c r="AG15" i="44" s="1"/>
  <c r="AD18" i="44"/>
  <c r="AA18" i="44"/>
  <c r="X18" i="44"/>
  <c r="U18" i="44"/>
  <c r="R18" i="44"/>
  <c r="O18" i="44"/>
  <c r="L18" i="44"/>
  <c r="I18" i="44"/>
  <c r="I15" i="44" s="1"/>
  <c r="F18" i="44"/>
  <c r="C18" i="44"/>
  <c r="AM17" i="44"/>
  <c r="AJ16" i="44"/>
  <c r="AJ15" i="44" s="1"/>
  <c r="AD16" i="44"/>
  <c r="AA16" i="44"/>
  <c r="X16" i="44"/>
  <c r="U16" i="44"/>
  <c r="O16" i="44"/>
  <c r="L16" i="44"/>
  <c r="I16" i="44"/>
  <c r="F16" i="44"/>
  <c r="C16" i="44"/>
  <c r="AK43" i="43"/>
  <c r="AH43" i="43"/>
  <c r="AE43" i="43"/>
  <c r="AB43" i="43"/>
  <c r="Y43" i="43"/>
  <c r="V43" i="43"/>
  <c r="S43" i="43"/>
  <c r="P43" i="43"/>
  <c r="M43" i="43"/>
  <c r="J43" i="43"/>
  <c r="G43" i="43"/>
  <c r="D43" i="43"/>
  <c r="AM40" i="43"/>
  <c r="AM39" i="43"/>
  <c r="AM38" i="43"/>
  <c r="AM37" i="43"/>
  <c r="AM36" i="43"/>
  <c r="AM35" i="43"/>
  <c r="AM34" i="43"/>
  <c r="AM33" i="43"/>
  <c r="AM32" i="43"/>
  <c r="AM31" i="43"/>
  <c r="AM30" i="43"/>
  <c r="AM29" i="43"/>
  <c r="AM28" i="43"/>
  <c r="AJ27" i="43"/>
  <c r="AG27" i="43"/>
  <c r="AA27" i="43"/>
  <c r="X27" i="43"/>
  <c r="U27" i="43"/>
  <c r="C27" i="43"/>
  <c r="AM26" i="43"/>
  <c r="AM25" i="43"/>
  <c r="AJ24" i="43"/>
  <c r="AG24" i="43"/>
  <c r="AD24" i="43"/>
  <c r="AA24" i="43"/>
  <c r="X24" i="43"/>
  <c r="U24" i="43"/>
  <c r="R24" i="43"/>
  <c r="O24" i="43"/>
  <c r="L24" i="43"/>
  <c r="I24" i="43"/>
  <c r="F24" i="43"/>
  <c r="C24" i="43"/>
  <c r="AM23" i="43"/>
  <c r="AM22" i="43"/>
  <c r="AM21" i="43"/>
  <c r="AM20" i="43"/>
  <c r="AM19" i="43"/>
  <c r="AJ18" i="43"/>
  <c r="AJ15" i="43" s="1"/>
  <c r="AK28" i="43" s="1"/>
  <c r="AG18" i="43"/>
  <c r="AG15" i="43" s="1"/>
  <c r="AH28" i="43" s="1"/>
  <c r="AD18" i="43"/>
  <c r="AA18" i="43"/>
  <c r="X18" i="43"/>
  <c r="U18" i="43"/>
  <c r="R18" i="43"/>
  <c r="O18" i="43"/>
  <c r="L18" i="43"/>
  <c r="I18" i="43"/>
  <c r="F18" i="43"/>
  <c r="C18" i="43"/>
  <c r="AM17" i="43"/>
  <c r="AJ16" i="43"/>
  <c r="AD16" i="43"/>
  <c r="AA16" i="43"/>
  <c r="X16" i="43"/>
  <c r="U16" i="43"/>
  <c r="O16" i="43"/>
  <c r="L16" i="43"/>
  <c r="I16" i="43"/>
  <c r="F16" i="43"/>
  <c r="C16" i="43"/>
  <c r="AK43" i="42"/>
  <c r="AH43" i="42"/>
  <c r="AE43" i="42"/>
  <c r="AB43" i="42"/>
  <c r="Y43" i="42"/>
  <c r="V43" i="42"/>
  <c r="S43" i="42"/>
  <c r="P43" i="42"/>
  <c r="M43" i="42"/>
  <c r="J43" i="42"/>
  <c r="G43" i="42"/>
  <c r="D43" i="42"/>
  <c r="AM40" i="42"/>
  <c r="AM39" i="42"/>
  <c r="AM38" i="42"/>
  <c r="AM37" i="42"/>
  <c r="AM36" i="42"/>
  <c r="AM35" i="42"/>
  <c r="AM34" i="42"/>
  <c r="AM33" i="42"/>
  <c r="AM32" i="42"/>
  <c r="AM31" i="42"/>
  <c r="AM30" i="42"/>
  <c r="AM29" i="42"/>
  <c r="AM28" i="42"/>
  <c r="AJ27" i="42"/>
  <c r="AG27" i="42"/>
  <c r="AD27" i="42"/>
  <c r="AA27" i="42"/>
  <c r="X27" i="42"/>
  <c r="U27" i="42"/>
  <c r="R27" i="42"/>
  <c r="L27" i="42"/>
  <c r="C27" i="42"/>
  <c r="AM26" i="42"/>
  <c r="AM25" i="42"/>
  <c r="AJ24" i="42"/>
  <c r="AG24" i="42"/>
  <c r="AD24" i="42"/>
  <c r="AA24" i="42"/>
  <c r="X24" i="42"/>
  <c r="U24" i="42"/>
  <c r="R24" i="42"/>
  <c r="O24" i="42"/>
  <c r="L24" i="42"/>
  <c r="I24" i="42"/>
  <c r="F24" i="42"/>
  <c r="C24" i="42"/>
  <c r="AM23" i="42"/>
  <c r="AM22" i="42"/>
  <c r="AM21" i="42"/>
  <c r="AM20" i="42"/>
  <c r="AM19" i="42"/>
  <c r="AJ18" i="42"/>
  <c r="AG18" i="42"/>
  <c r="AD18" i="42"/>
  <c r="AA18" i="42"/>
  <c r="X18" i="42"/>
  <c r="U18" i="42"/>
  <c r="R18" i="42"/>
  <c r="O18" i="42"/>
  <c r="L18" i="42"/>
  <c r="I18" i="42"/>
  <c r="F18" i="42"/>
  <c r="C18" i="42"/>
  <c r="AM17" i="42"/>
  <c r="AJ16" i="42"/>
  <c r="AD16" i="42"/>
  <c r="AA16" i="42"/>
  <c r="X16" i="42"/>
  <c r="U16" i="42"/>
  <c r="O16" i="42"/>
  <c r="L16" i="42"/>
  <c r="I16" i="42"/>
  <c r="F16" i="42"/>
  <c r="C16" i="42"/>
  <c r="AK43" i="41"/>
  <c r="AH43" i="41"/>
  <c r="AE43" i="41"/>
  <c r="AB43" i="41"/>
  <c r="Y43" i="41"/>
  <c r="V43" i="41"/>
  <c r="S43" i="41"/>
  <c r="P43" i="41"/>
  <c r="M43" i="41"/>
  <c r="J43" i="41"/>
  <c r="G43" i="41"/>
  <c r="D43" i="41"/>
  <c r="AM40" i="41"/>
  <c r="AM39" i="41"/>
  <c r="AM38" i="41"/>
  <c r="AM37" i="41"/>
  <c r="AM36" i="41"/>
  <c r="AM35" i="41"/>
  <c r="AM34" i="41"/>
  <c r="AM33" i="41"/>
  <c r="AM32" i="41"/>
  <c r="AM31" i="41"/>
  <c r="AM30" i="41"/>
  <c r="AM29" i="41"/>
  <c r="AM28" i="41"/>
  <c r="AJ27" i="41"/>
  <c r="AG27" i="41"/>
  <c r="AD27" i="41"/>
  <c r="AA27" i="41"/>
  <c r="X27" i="41"/>
  <c r="U27" i="41"/>
  <c r="R27" i="41"/>
  <c r="L27" i="41"/>
  <c r="C27" i="41"/>
  <c r="AM26" i="41"/>
  <c r="AM25" i="41"/>
  <c r="AJ24" i="41"/>
  <c r="AG24" i="41"/>
  <c r="AD24" i="41"/>
  <c r="AA24" i="41"/>
  <c r="X24" i="41"/>
  <c r="U24" i="41"/>
  <c r="R24" i="41"/>
  <c r="O24" i="41"/>
  <c r="L24" i="41"/>
  <c r="I24" i="41"/>
  <c r="C24" i="41"/>
  <c r="AM23" i="41"/>
  <c r="AM22" i="41"/>
  <c r="AM21" i="41"/>
  <c r="AM20" i="41"/>
  <c r="AM19" i="41"/>
  <c r="AJ18" i="41"/>
  <c r="AG18" i="41"/>
  <c r="AG15" i="41" s="1"/>
  <c r="AD18" i="41"/>
  <c r="AA18" i="41"/>
  <c r="X18" i="41"/>
  <c r="U18" i="41"/>
  <c r="R18" i="41"/>
  <c r="O18" i="41"/>
  <c r="L18" i="41"/>
  <c r="I18" i="41"/>
  <c r="F18" i="41"/>
  <c r="F15" i="41" s="1"/>
  <c r="C18" i="41"/>
  <c r="AM17" i="41"/>
  <c r="AJ16" i="41"/>
  <c r="AJ15" i="41" s="1"/>
  <c r="AD16" i="41"/>
  <c r="AA16" i="41"/>
  <c r="X16" i="41"/>
  <c r="U16" i="41"/>
  <c r="O16" i="41"/>
  <c r="L16" i="41"/>
  <c r="I16" i="41"/>
  <c r="F16" i="41"/>
  <c r="C16" i="41"/>
  <c r="AM40" i="40"/>
  <c r="AM29" i="40"/>
  <c r="AM26" i="40"/>
  <c r="AM25" i="40"/>
  <c r="AM20" i="40"/>
  <c r="AM19" i="40"/>
  <c r="AM17" i="40"/>
  <c r="AJ16" i="40"/>
  <c r="AJ15" i="40" s="1"/>
  <c r="AJ18" i="40"/>
  <c r="AJ24" i="40"/>
  <c r="AJ27" i="40"/>
  <c r="AJ15" i="58" l="1"/>
  <c r="F15" i="54"/>
  <c r="AG15" i="54"/>
  <c r="F15" i="51"/>
  <c r="I15" i="51"/>
  <c r="AG15" i="51"/>
  <c r="O15" i="51"/>
  <c r="P39" i="51" s="1"/>
  <c r="F15" i="44"/>
  <c r="AM16" i="42"/>
  <c r="F15" i="42"/>
  <c r="G25" i="42" s="1"/>
  <c r="I15" i="41"/>
  <c r="J22" i="41" s="1"/>
  <c r="X15" i="43"/>
  <c r="Y40" i="43" s="1"/>
  <c r="U15" i="43"/>
  <c r="V36" i="43" s="1"/>
  <c r="R15" i="43"/>
  <c r="S29" i="43" s="1"/>
  <c r="O15" i="43"/>
  <c r="P39" i="43" s="1"/>
  <c r="C15" i="43"/>
  <c r="D37" i="43" s="1"/>
  <c r="R15" i="45"/>
  <c r="AD15" i="46"/>
  <c r="AE28" i="46" s="1"/>
  <c r="C15" i="46"/>
  <c r="D40" i="46" s="1"/>
  <c r="U15" i="47"/>
  <c r="L15" i="47"/>
  <c r="M20" i="47" s="1"/>
  <c r="C15" i="48"/>
  <c r="D38" i="48" s="1"/>
  <c r="AD15" i="51"/>
  <c r="AE20" i="51" s="1"/>
  <c r="L15" i="51"/>
  <c r="M38" i="51" s="1"/>
  <c r="O15" i="58"/>
  <c r="P26" i="58" s="1"/>
  <c r="C15" i="58"/>
  <c r="AD15" i="58"/>
  <c r="AE40" i="58" s="1"/>
  <c r="AD15" i="52"/>
  <c r="AE30" i="52" s="1"/>
  <c r="AD15" i="50"/>
  <c r="AD15" i="48"/>
  <c r="AE37" i="48" s="1"/>
  <c r="AD15" i="45"/>
  <c r="AE34" i="45" s="1"/>
  <c r="AD15" i="44"/>
  <c r="AE20" i="44" s="1"/>
  <c r="AD15" i="43"/>
  <c r="AE26" i="43" s="1"/>
  <c r="AD15" i="42"/>
  <c r="AE22" i="42" s="1"/>
  <c r="AD15" i="41"/>
  <c r="AE25" i="41" s="1"/>
  <c r="AA15" i="56"/>
  <c r="AB40" i="54"/>
  <c r="AA15" i="52"/>
  <c r="AB40" i="52" s="1"/>
  <c r="AA15" i="51"/>
  <c r="AB40" i="51" s="1"/>
  <c r="AA15" i="50"/>
  <c r="AB40" i="50" s="1"/>
  <c r="AA15" i="49"/>
  <c r="AB40" i="49" s="1"/>
  <c r="AA15" i="48"/>
  <c r="AB40" i="48" s="1"/>
  <c r="AA15" i="47"/>
  <c r="AB40" i="47" s="1"/>
  <c r="AA15" i="46"/>
  <c r="AA15" i="45"/>
  <c r="AB40" i="45" s="1"/>
  <c r="AA15" i="44"/>
  <c r="AB40" i="44" s="1"/>
  <c r="AA15" i="43"/>
  <c r="AB40" i="43" s="1"/>
  <c r="AA15" i="41"/>
  <c r="AB36" i="41" s="1"/>
  <c r="X15" i="58"/>
  <c r="Y40" i="58" s="1"/>
  <c r="X15" i="57"/>
  <c r="Y40" i="57" s="1"/>
  <c r="X15" i="56"/>
  <c r="Y39" i="56" s="1"/>
  <c r="X15" i="54"/>
  <c r="Y34" i="54" s="1"/>
  <c r="X15" i="52"/>
  <c r="Y39" i="52" s="1"/>
  <c r="X15" i="51"/>
  <c r="Y40" i="51" s="1"/>
  <c r="X15" i="50"/>
  <c r="Y40" i="50" s="1"/>
  <c r="X15" i="49"/>
  <c r="Y19" i="49" s="1"/>
  <c r="X15" i="48"/>
  <c r="Y23" i="48" s="1"/>
  <c r="X15" i="47"/>
  <c r="Y22" i="47" s="1"/>
  <c r="X15" i="46"/>
  <c r="Y40" i="46" s="1"/>
  <c r="X15" i="45"/>
  <c r="Y30" i="45" s="1"/>
  <c r="X15" i="44"/>
  <c r="Y40" i="44" s="1"/>
  <c r="X15" i="42"/>
  <c r="Y19" i="42" s="1"/>
  <c r="X15" i="41"/>
  <c r="Y40" i="41" s="1"/>
  <c r="U15" i="58"/>
  <c r="V40" i="58" s="1"/>
  <c r="U15" i="52"/>
  <c r="V29" i="52" s="1"/>
  <c r="U15" i="51"/>
  <c r="V17" i="51" s="1"/>
  <c r="V16" i="51" s="1"/>
  <c r="U15" i="50"/>
  <c r="U15" i="48"/>
  <c r="V17" i="48" s="1"/>
  <c r="V16" i="48" s="1"/>
  <c r="U15" i="46"/>
  <c r="U15" i="45"/>
  <c r="V37" i="45" s="1"/>
  <c r="U15" i="44"/>
  <c r="V38" i="44" s="1"/>
  <c r="U15" i="41"/>
  <c r="V30" i="41" s="1"/>
  <c r="R15" i="58"/>
  <c r="S35" i="58" s="1"/>
  <c r="R15" i="52"/>
  <c r="S22" i="52" s="1"/>
  <c r="R15" i="51"/>
  <c r="S29" i="51" s="1"/>
  <c r="R15" i="50"/>
  <c r="S23" i="50" s="1"/>
  <c r="R15" i="49"/>
  <c r="S29" i="49" s="1"/>
  <c r="R15" i="48"/>
  <c r="S17" i="48" s="1"/>
  <c r="S16" i="48" s="1"/>
  <c r="R15" i="47"/>
  <c r="S40" i="47" s="1"/>
  <c r="R15" i="46"/>
  <c r="S34" i="46" s="1"/>
  <c r="R15" i="44"/>
  <c r="S23" i="44" s="1"/>
  <c r="R15" i="42"/>
  <c r="S33" i="42" s="1"/>
  <c r="AM27" i="42"/>
  <c r="R15" i="41"/>
  <c r="S38" i="41" s="1"/>
  <c r="P20" i="56"/>
  <c r="O15" i="48"/>
  <c r="P26" i="48" s="1"/>
  <c r="O15" i="46"/>
  <c r="O15" i="44"/>
  <c r="P39" i="44" s="1"/>
  <c r="O15" i="41"/>
  <c r="P37" i="41" s="1"/>
  <c r="L15" i="58"/>
  <c r="M20" i="58" s="1"/>
  <c r="M20" i="57"/>
  <c r="M22" i="57"/>
  <c r="L15" i="52"/>
  <c r="M26" i="52" s="1"/>
  <c r="L15" i="50"/>
  <c r="M20" i="50" s="1"/>
  <c r="L15" i="49"/>
  <c r="M33" i="49" s="1"/>
  <c r="L15" i="48"/>
  <c r="M22" i="48" s="1"/>
  <c r="L15" i="46"/>
  <c r="M20" i="46" s="1"/>
  <c r="L15" i="45"/>
  <c r="M28" i="45" s="1"/>
  <c r="L15" i="44"/>
  <c r="M19" i="44" s="1"/>
  <c r="L15" i="43"/>
  <c r="M39" i="43" s="1"/>
  <c r="L15" i="42"/>
  <c r="M17" i="42" s="1"/>
  <c r="M16" i="42" s="1"/>
  <c r="L15" i="41"/>
  <c r="M22" i="41" s="1"/>
  <c r="I15" i="58"/>
  <c r="J33" i="58" s="1"/>
  <c r="I15" i="52"/>
  <c r="J28" i="52" s="1"/>
  <c r="I15" i="48"/>
  <c r="I15" i="46"/>
  <c r="J33" i="46" s="1"/>
  <c r="I15" i="43"/>
  <c r="J19" i="43" s="1"/>
  <c r="F15" i="52"/>
  <c r="G26" i="52" s="1"/>
  <c r="F15" i="48"/>
  <c r="G32" i="48" s="1"/>
  <c r="G31" i="48" s="1"/>
  <c r="F15" i="46"/>
  <c r="G35" i="46" s="1"/>
  <c r="F15" i="43"/>
  <c r="G34" i="43" s="1"/>
  <c r="AJ15" i="42"/>
  <c r="O15" i="42"/>
  <c r="P39" i="42" s="1"/>
  <c r="U15" i="42"/>
  <c r="V40" i="42" s="1"/>
  <c r="I15" i="42"/>
  <c r="AG15" i="42"/>
  <c r="AA15" i="42"/>
  <c r="AB17" i="42" s="1"/>
  <c r="AB16" i="42" s="1"/>
  <c r="C15" i="41"/>
  <c r="AK17" i="41"/>
  <c r="AK16" i="41" s="1"/>
  <c r="AM16" i="41"/>
  <c r="C15" i="42"/>
  <c r="D40" i="42" s="1"/>
  <c r="AM24" i="42"/>
  <c r="S19" i="42"/>
  <c r="AK17" i="43"/>
  <c r="AK16" i="43" s="1"/>
  <c r="Y26" i="43"/>
  <c r="AM27" i="43"/>
  <c r="Y29" i="43"/>
  <c r="AM16" i="43"/>
  <c r="M20" i="44"/>
  <c r="M22" i="44"/>
  <c r="C15" i="44"/>
  <c r="D23" i="44" s="1"/>
  <c r="AM16" i="44"/>
  <c r="AM24" i="44"/>
  <c r="P39" i="45"/>
  <c r="P20" i="45"/>
  <c r="AM24" i="45"/>
  <c r="C15" i="45"/>
  <c r="D40" i="45" s="1"/>
  <c r="AM16" i="45"/>
  <c r="AK25" i="46"/>
  <c r="AM16" i="46"/>
  <c r="AM24" i="46"/>
  <c r="G28" i="46"/>
  <c r="P39" i="47"/>
  <c r="P20" i="47"/>
  <c r="M25" i="47"/>
  <c r="AE22" i="47"/>
  <c r="C15" i="47"/>
  <c r="D40" i="47" s="1"/>
  <c r="AM16" i="47"/>
  <c r="AM24" i="47"/>
  <c r="G22" i="47"/>
  <c r="Y40" i="48"/>
  <c r="AJ15" i="48"/>
  <c r="AM16" i="48"/>
  <c r="AM24" i="49"/>
  <c r="C15" i="49"/>
  <c r="D40" i="49" s="1"/>
  <c r="P20" i="49"/>
  <c r="AM16" i="49"/>
  <c r="AK26" i="49"/>
  <c r="M22" i="50"/>
  <c r="AM24" i="50"/>
  <c r="C15" i="50"/>
  <c r="D37" i="50" s="1"/>
  <c r="Y17" i="50"/>
  <c r="Y16" i="50" s="1"/>
  <c r="Y23" i="50"/>
  <c r="AM18" i="50"/>
  <c r="M22" i="51"/>
  <c r="Y17" i="51"/>
  <c r="Y16" i="51" s="1"/>
  <c r="C15" i="51"/>
  <c r="D26" i="51" s="1"/>
  <c r="AM27" i="51"/>
  <c r="AK26" i="51"/>
  <c r="P20" i="51"/>
  <c r="AM24" i="51"/>
  <c r="AH33" i="51"/>
  <c r="AM16" i="51"/>
  <c r="D40" i="51"/>
  <c r="C15" i="52"/>
  <c r="D17" i="52" s="1"/>
  <c r="D16" i="52" s="1"/>
  <c r="P20" i="52"/>
  <c r="AM16" i="52"/>
  <c r="AM27" i="52"/>
  <c r="AK20" i="54"/>
  <c r="AK25" i="54"/>
  <c r="P39" i="54"/>
  <c r="P20" i="54"/>
  <c r="R15" i="54"/>
  <c r="S33" i="54" s="1"/>
  <c r="AM27" i="54"/>
  <c r="M28" i="54"/>
  <c r="AM24" i="54"/>
  <c r="M22" i="54"/>
  <c r="M25" i="54"/>
  <c r="AM16" i="54"/>
  <c r="G38" i="54"/>
  <c r="AE22" i="54"/>
  <c r="U15" i="54"/>
  <c r="V23" i="54" s="1"/>
  <c r="AB40" i="56"/>
  <c r="AB23" i="56"/>
  <c r="Y17" i="56"/>
  <c r="Y16" i="56" s="1"/>
  <c r="AK20" i="56"/>
  <c r="AK25" i="56"/>
  <c r="C15" i="56"/>
  <c r="D40" i="56" s="1"/>
  <c r="M22" i="56"/>
  <c r="M28" i="56"/>
  <c r="AD15" i="56"/>
  <c r="AE34" i="56" s="1"/>
  <c r="M25" i="56"/>
  <c r="AM24" i="56"/>
  <c r="AM18" i="56"/>
  <c r="AM16" i="56"/>
  <c r="AM27" i="56"/>
  <c r="U15" i="56"/>
  <c r="V32" i="56" s="1"/>
  <c r="V31" i="56" s="1"/>
  <c r="AM24" i="57"/>
  <c r="M30" i="57"/>
  <c r="M40" i="57"/>
  <c r="AM18" i="57"/>
  <c r="AG15" i="57"/>
  <c r="AH37" i="57" s="1"/>
  <c r="C15" i="57"/>
  <c r="D40" i="57" s="1"/>
  <c r="G37" i="57"/>
  <c r="O15" i="57"/>
  <c r="P33" i="57" s="1"/>
  <c r="M19" i="57"/>
  <c r="M18" i="57" s="1"/>
  <c r="AM27" i="57"/>
  <c r="M32" i="57"/>
  <c r="M31" i="57" s="1"/>
  <c r="M36" i="57"/>
  <c r="I15" i="57"/>
  <c r="J29" i="57" s="1"/>
  <c r="AM16" i="57"/>
  <c r="R15" i="57"/>
  <c r="S40" i="57" s="1"/>
  <c r="M34" i="57"/>
  <c r="M38" i="57"/>
  <c r="M32" i="58"/>
  <c r="M31" i="58" s="1"/>
  <c r="G28" i="58"/>
  <c r="G23" i="58"/>
  <c r="G17" i="58"/>
  <c r="G16" i="58" s="1"/>
  <c r="AE23" i="58"/>
  <c r="AK20" i="58"/>
  <c r="M19" i="58"/>
  <c r="M18" i="58" s="1"/>
  <c r="AM18" i="58"/>
  <c r="M30" i="58"/>
  <c r="AB34" i="58"/>
  <c r="AM27" i="58"/>
  <c r="D28" i="58"/>
  <c r="AM24" i="58"/>
  <c r="C15" i="54"/>
  <c r="D40" i="54" s="1"/>
  <c r="AM18" i="54"/>
  <c r="AM24" i="52"/>
  <c r="AM18" i="51"/>
  <c r="AM27" i="50"/>
  <c r="AM27" i="49"/>
  <c r="AM18" i="49"/>
  <c r="AM27" i="48"/>
  <c r="AM24" i="48"/>
  <c r="AM18" i="48"/>
  <c r="AM27" i="47"/>
  <c r="AM18" i="47"/>
  <c r="AM27" i="46"/>
  <c r="AM18" i="46"/>
  <c r="AM27" i="45"/>
  <c r="AM18" i="45"/>
  <c r="AM27" i="44"/>
  <c r="AM18" i="44"/>
  <c r="AM24" i="43"/>
  <c r="AM18" i="43"/>
  <c r="AM18" i="42"/>
  <c r="AM27" i="41"/>
  <c r="AM18" i="41"/>
  <c r="AB40" i="58"/>
  <c r="AB38" i="58"/>
  <c r="AB36" i="58"/>
  <c r="AB28" i="58"/>
  <c r="AB25" i="58"/>
  <c r="AB22" i="58"/>
  <c r="AB20" i="58"/>
  <c r="AB26" i="58"/>
  <c r="AB29" i="58"/>
  <c r="AB23" i="58"/>
  <c r="AB17" i="58"/>
  <c r="AB16" i="58" s="1"/>
  <c r="D40" i="58"/>
  <c r="D38" i="58"/>
  <c r="D36" i="58"/>
  <c r="D34" i="58"/>
  <c r="D32" i="58"/>
  <c r="D31" i="58" s="1"/>
  <c r="D30" i="58"/>
  <c r="D19" i="58"/>
  <c r="D25" i="58"/>
  <c r="D22" i="58"/>
  <c r="D29" i="58"/>
  <c r="D20" i="58"/>
  <c r="D39" i="58"/>
  <c r="D37" i="58"/>
  <c r="D35" i="58"/>
  <c r="D33" i="58"/>
  <c r="D26" i="58"/>
  <c r="D23" i="58"/>
  <c r="D21" i="58" s="1"/>
  <c r="D17" i="58"/>
  <c r="D16" i="58" s="1"/>
  <c r="AH22" i="58"/>
  <c r="AH20" i="58"/>
  <c r="AH39" i="58"/>
  <c r="AH37" i="58"/>
  <c r="AH35" i="58"/>
  <c r="AH33" i="58"/>
  <c r="AH26" i="58"/>
  <c r="AH29" i="58"/>
  <c r="AH23" i="58"/>
  <c r="AH21" i="58" s="1"/>
  <c r="AH17" i="58"/>
  <c r="AH16" i="58" s="1"/>
  <c r="AH40" i="58"/>
  <c r="AH38" i="58"/>
  <c r="AH36" i="58"/>
  <c r="AH34" i="58"/>
  <c r="AH32" i="58"/>
  <c r="AH31" i="58" s="1"/>
  <c r="AH30" i="58"/>
  <c r="AH19" i="58"/>
  <c r="AH28" i="58"/>
  <c r="AH25" i="58"/>
  <c r="AK17" i="58"/>
  <c r="AK16" i="58" s="1"/>
  <c r="AK25" i="58"/>
  <c r="P25" i="58"/>
  <c r="P20" i="58"/>
  <c r="AM16" i="58"/>
  <c r="G19" i="58"/>
  <c r="G30" i="58"/>
  <c r="G32" i="58"/>
  <c r="G31" i="58" s="1"/>
  <c r="G34" i="58"/>
  <c r="AE34" i="58"/>
  <c r="G36" i="58"/>
  <c r="G38" i="58"/>
  <c r="G40" i="58"/>
  <c r="G29" i="58"/>
  <c r="AE29" i="58"/>
  <c r="G26" i="58"/>
  <c r="S30" i="58"/>
  <c r="G33" i="58"/>
  <c r="AE33" i="58"/>
  <c r="G35" i="58"/>
  <c r="G37" i="58"/>
  <c r="S38" i="58"/>
  <c r="G39" i="58"/>
  <c r="AE39" i="58"/>
  <c r="G20" i="58"/>
  <c r="G22" i="58"/>
  <c r="M26" i="58"/>
  <c r="M37" i="58"/>
  <c r="G25" i="58"/>
  <c r="AB40" i="57"/>
  <c r="AB38" i="57"/>
  <c r="AB36" i="57"/>
  <c r="AB34" i="57"/>
  <c r="AB32" i="57"/>
  <c r="AB31" i="57" s="1"/>
  <c r="AB30" i="57"/>
  <c r="AB19" i="57"/>
  <c r="AB28" i="57"/>
  <c r="AB25" i="57"/>
  <c r="AB29" i="57"/>
  <c r="AB22" i="57"/>
  <c r="AB20" i="57"/>
  <c r="AB39" i="57"/>
  <c r="AB37" i="57"/>
  <c r="AB35" i="57"/>
  <c r="AB33" i="57"/>
  <c r="AB26" i="57"/>
  <c r="AB23" i="57"/>
  <c r="AB17" i="57"/>
  <c r="AB16" i="57" s="1"/>
  <c r="AE28" i="57"/>
  <c r="AE25" i="57"/>
  <c r="AE22" i="57"/>
  <c r="AE19" i="57"/>
  <c r="AE20" i="57"/>
  <c r="AE39" i="57"/>
  <c r="AE37" i="57"/>
  <c r="AE35" i="57"/>
  <c r="AE33" i="57"/>
  <c r="AE26" i="57"/>
  <c r="AE29" i="57"/>
  <c r="AE23" i="57"/>
  <c r="AE21" i="57" s="1"/>
  <c r="AE17" i="57"/>
  <c r="AE16" i="57" s="1"/>
  <c r="AE40" i="57"/>
  <c r="AE38" i="57"/>
  <c r="AE36" i="57"/>
  <c r="AE34" i="57"/>
  <c r="AE32" i="57"/>
  <c r="AE31" i="57" s="1"/>
  <c r="AE30" i="57"/>
  <c r="AH22" i="57"/>
  <c r="AH20" i="57"/>
  <c r="AH39" i="57"/>
  <c r="AH29" i="57"/>
  <c r="AH23" i="57"/>
  <c r="AH21" i="57" s="1"/>
  <c r="AH17" i="57"/>
  <c r="AH16" i="57" s="1"/>
  <c r="AH40" i="57"/>
  <c r="AH30" i="57"/>
  <c r="AH19" i="57"/>
  <c r="AH28" i="57"/>
  <c r="AH27" i="57" s="1"/>
  <c r="AH25" i="57"/>
  <c r="G25" i="57"/>
  <c r="G22" i="57"/>
  <c r="G20" i="57"/>
  <c r="G39" i="57"/>
  <c r="G17" i="57"/>
  <c r="G16" i="57" s="1"/>
  <c r="G29" i="57"/>
  <c r="G19" i="57"/>
  <c r="G23" i="57"/>
  <c r="G32" i="57"/>
  <c r="G31" i="57" s="1"/>
  <c r="G30" i="57"/>
  <c r="AK20" i="57"/>
  <c r="AK26" i="57"/>
  <c r="AK29" i="57"/>
  <c r="AK27" i="57" s="1"/>
  <c r="AK17" i="57"/>
  <c r="AK16" i="57" s="1"/>
  <c r="AK19" i="57"/>
  <c r="AK40" i="57"/>
  <c r="AK25" i="57"/>
  <c r="J26" i="57"/>
  <c r="V23" i="57"/>
  <c r="V17" i="57"/>
  <c r="V16" i="57" s="1"/>
  <c r="V40" i="57"/>
  <c r="V38" i="57"/>
  <c r="V36" i="57"/>
  <c r="V34" i="57"/>
  <c r="V32" i="57"/>
  <c r="V31" i="57" s="1"/>
  <c r="V30" i="57"/>
  <c r="V19" i="57"/>
  <c r="V28" i="57"/>
  <c r="V25" i="57"/>
  <c r="V22" i="57"/>
  <c r="V20" i="57"/>
  <c r="V39" i="57"/>
  <c r="V37" i="57"/>
  <c r="V35" i="57"/>
  <c r="V33" i="57"/>
  <c r="V26" i="57"/>
  <c r="V29" i="57"/>
  <c r="M25" i="57"/>
  <c r="M28" i="57"/>
  <c r="M17" i="57"/>
  <c r="M16" i="57" s="1"/>
  <c r="M23" i="57"/>
  <c r="M21" i="57" s="1"/>
  <c r="M29" i="57"/>
  <c r="M26" i="57"/>
  <c r="M33" i="57"/>
  <c r="M35" i="57"/>
  <c r="M37" i="57"/>
  <c r="M39" i="57"/>
  <c r="G28" i="56"/>
  <c r="G25" i="56"/>
  <c r="G40" i="56"/>
  <c r="G22" i="56"/>
  <c r="G20" i="56"/>
  <c r="G32" i="56"/>
  <c r="G31" i="56" s="1"/>
  <c r="G30" i="56"/>
  <c r="G39" i="56"/>
  <c r="G37" i="56"/>
  <c r="G35" i="56"/>
  <c r="G33" i="56"/>
  <c r="G26" i="56"/>
  <c r="G36" i="56"/>
  <c r="G34" i="56"/>
  <c r="G29" i="56"/>
  <c r="G19" i="56"/>
  <c r="G23" i="56"/>
  <c r="G17" i="56"/>
  <c r="G16" i="56" s="1"/>
  <c r="G38" i="56"/>
  <c r="S29" i="56"/>
  <c r="S26" i="56"/>
  <c r="S23" i="56"/>
  <c r="S17" i="56"/>
  <c r="S16" i="56" s="1"/>
  <c r="S39" i="56"/>
  <c r="S37" i="56"/>
  <c r="S35" i="56"/>
  <c r="S33" i="56"/>
  <c r="S40" i="56"/>
  <c r="S38" i="56"/>
  <c r="S36" i="56"/>
  <c r="S34" i="56"/>
  <c r="S32" i="56"/>
  <c r="S31" i="56" s="1"/>
  <c r="S30" i="56"/>
  <c r="S19" i="56"/>
  <c r="S20" i="56"/>
  <c r="S28" i="56"/>
  <c r="S25" i="56"/>
  <c r="S24" i="56" s="1"/>
  <c r="S22" i="56"/>
  <c r="AH22" i="56"/>
  <c r="AH38" i="56"/>
  <c r="AH28" i="56"/>
  <c r="AH20" i="56"/>
  <c r="AH39" i="56"/>
  <c r="AH37" i="56"/>
  <c r="AH35" i="56"/>
  <c r="AH33" i="56"/>
  <c r="AH26" i="56"/>
  <c r="AH34" i="56"/>
  <c r="AH29" i="56"/>
  <c r="AH40" i="56"/>
  <c r="AH36" i="56"/>
  <c r="AH32" i="56"/>
  <c r="AH31" i="56" s="1"/>
  <c r="AH30" i="56"/>
  <c r="AH23" i="56"/>
  <c r="AH17" i="56"/>
  <c r="AH16" i="56" s="1"/>
  <c r="AH19" i="56"/>
  <c r="AH25" i="56"/>
  <c r="AH24" i="56" s="1"/>
  <c r="AE25" i="56"/>
  <c r="AE22" i="56"/>
  <c r="AE37" i="56"/>
  <c r="AE33" i="56"/>
  <c r="AE40" i="56"/>
  <c r="AE29" i="56"/>
  <c r="AE23" i="56"/>
  <c r="M19" i="56"/>
  <c r="M18" i="56" s="1"/>
  <c r="AK19" i="56"/>
  <c r="AK18" i="56" s="1"/>
  <c r="P25" i="56"/>
  <c r="P28" i="56"/>
  <c r="AB29" i="56"/>
  <c r="M30" i="56"/>
  <c r="M32" i="56"/>
  <c r="M31" i="56" s="1"/>
  <c r="M34" i="56"/>
  <c r="M36" i="56"/>
  <c r="Y37" i="56"/>
  <c r="M38" i="56"/>
  <c r="M40" i="56"/>
  <c r="AK40" i="56"/>
  <c r="P19" i="56"/>
  <c r="AB26" i="56"/>
  <c r="P30" i="56"/>
  <c r="P32" i="56"/>
  <c r="P31" i="56" s="1"/>
  <c r="AB33" i="56"/>
  <c r="P34" i="56"/>
  <c r="AB35" i="56"/>
  <c r="P36" i="56"/>
  <c r="AB37" i="56"/>
  <c r="P38" i="56"/>
  <c r="AB39" i="56"/>
  <c r="P40" i="56"/>
  <c r="M17" i="56"/>
  <c r="M16" i="56" s="1"/>
  <c r="AK17" i="56"/>
  <c r="AK16" i="56" s="1"/>
  <c r="AB20" i="56"/>
  <c r="M23" i="56"/>
  <c r="P22" i="56"/>
  <c r="I15" i="56"/>
  <c r="P17" i="56"/>
  <c r="P16" i="56" s="1"/>
  <c r="AB22" i="56"/>
  <c r="P23" i="56"/>
  <c r="M29" i="56"/>
  <c r="AK29" i="56"/>
  <c r="AK27" i="56" s="1"/>
  <c r="AB17" i="56"/>
  <c r="AB16" i="56" s="1"/>
  <c r="AB25" i="56"/>
  <c r="AB24" i="56" s="1"/>
  <c r="M26" i="56"/>
  <c r="M24" i="56" s="1"/>
  <c r="AK26" i="56"/>
  <c r="AB28" i="56"/>
  <c r="P29" i="56"/>
  <c r="M33" i="56"/>
  <c r="M35" i="56"/>
  <c r="M37" i="56"/>
  <c r="Y38" i="56"/>
  <c r="M39" i="56"/>
  <c r="AB19" i="56"/>
  <c r="P26" i="56"/>
  <c r="AB30" i="56"/>
  <c r="AB32" i="56"/>
  <c r="AB31" i="56" s="1"/>
  <c r="P33" i="56"/>
  <c r="AB34" i="56"/>
  <c r="P35" i="56"/>
  <c r="AB36" i="56"/>
  <c r="P37" i="56"/>
  <c r="D38" i="56"/>
  <c r="AB38" i="56"/>
  <c r="G22" i="54"/>
  <c r="G26" i="54"/>
  <c r="V36" i="54"/>
  <c r="V34" i="54"/>
  <c r="V30" i="54"/>
  <c r="V19" i="54"/>
  <c r="V39" i="54"/>
  <c r="V33" i="54"/>
  <c r="V28" i="54"/>
  <c r="V25" i="54"/>
  <c r="V26" i="54"/>
  <c r="V22" i="54"/>
  <c r="V20" i="54"/>
  <c r="AH22" i="54"/>
  <c r="AH32" i="54"/>
  <c r="AH31" i="54" s="1"/>
  <c r="AH19" i="54"/>
  <c r="AH20" i="54"/>
  <c r="AH38" i="54"/>
  <c r="AH39" i="54"/>
  <c r="AH37" i="54"/>
  <c r="AH35" i="54"/>
  <c r="AH33" i="54"/>
  <c r="AH26" i="54"/>
  <c r="AH36" i="54"/>
  <c r="AH29" i="54"/>
  <c r="AH34" i="54"/>
  <c r="AH30" i="54"/>
  <c r="AH28" i="54"/>
  <c r="AH23" i="54"/>
  <c r="AH17" i="54"/>
  <c r="AH16" i="54" s="1"/>
  <c r="AH40" i="54"/>
  <c r="AH25" i="54"/>
  <c r="AB23" i="54"/>
  <c r="M19" i="54"/>
  <c r="M18" i="54" s="1"/>
  <c r="AK19" i="54"/>
  <c r="P25" i="54"/>
  <c r="P28" i="54"/>
  <c r="AB29" i="54"/>
  <c r="M30" i="54"/>
  <c r="M32" i="54"/>
  <c r="M31" i="54" s="1"/>
  <c r="M34" i="54"/>
  <c r="M36" i="54"/>
  <c r="M38" i="54"/>
  <c r="M40" i="54"/>
  <c r="AK40" i="54"/>
  <c r="P22" i="54"/>
  <c r="P19" i="54"/>
  <c r="AB26" i="54"/>
  <c r="P30" i="54"/>
  <c r="P32" i="54"/>
  <c r="P31" i="54" s="1"/>
  <c r="AB33" i="54"/>
  <c r="P34" i="54"/>
  <c r="AB35" i="54"/>
  <c r="P36" i="54"/>
  <c r="AB37" i="54"/>
  <c r="P38" i="54"/>
  <c r="AB39" i="54"/>
  <c r="P40" i="54"/>
  <c r="AB17" i="54"/>
  <c r="AB16" i="54" s="1"/>
  <c r="M17" i="54"/>
  <c r="M16" i="54" s="1"/>
  <c r="AK17" i="54"/>
  <c r="AK16" i="54" s="1"/>
  <c r="AB20" i="54"/>
  <c r="Y22" i="54"/>
  <c r="M23" i="54"/>
  <c r="I15" i="54"/>
  <c r="P17" i="54"/>
  <c r="P16" i="54" s="1"/>
  <c r="AB22" i="54"/>
  <c r="P23" i="54"/>
  <c r="M29" i="54"/>
  <c r="AK29" i="54"/>
  <c r="AK27" i="54" s="1"/>
  <c r="AB25" i="54"/>
  <c r="M26" i="54"/>
  <c r="AK26" i="54"/>
  <c r="AK24" i="54" s="1"/>
  <c r="AB28" i="54"/>
  <c r="P29" i="54"/>
  <c r="M33" i="54"/>
  <c r="M35" i="54"/>
  <c r="Y36" i="54"/>
  <c r="M37" i="54"/>
  <c r="M39" i="54"/>
  <c r="AB19" i="54"/>
  <c r="P26" i="54"/>
  <c r="AB30" i="54"/>
  <c r="AB32" i="54"/>
  <c r="AB31" i="54" s="1"/>
  <c r="P33" i="54"/>
  <c r="AB34" i="54"/>
  <c r="P35" i="54"/>
  <c r="AB36" i="54"/>
  <c r="P37" i="54"/>
  <c r="AB38" i="54"/>
  <c r="AM18" i="52"/>
  <c r="AH22" i="52"/>
  <c r="AH20" i="52"/>
  <c r="AH17" i="52"/>
  <c r="AH16" i="52" s="1"/>
  <c r="AH39" i="52"/>
  <c r="AH37" i="52"/>
  <c r="AH35" i="52"/>
  <c r="AH33" i="52"/>
  <c r="AH26" i="52"/>
  <c r="AH38" i="52"/>
  <c r="AH34" i="52"/>
  <c r="AH19" i="52"/>
  <c r="AH29" i="52"/>
  <c r="AH23" i="52"/>
  <c r="AH21" i="52" s="1"/>
  <c r="AH40" i="52"/>
  <c r="AH36" i="52"/>
  <c r="AH32" i="52"/>
  <c r="AH31" i="52" s="1"/>
  <c r="AH30" i="52"/>
  <c r="AE34" i="52"/>
  <c r="S26" i="52"/>
  <c r="AK20" i="52"/>
  <c r="AK26" i="52"/>
  <c r="AK19" i="52"/>
  <c r="AK25" i="52"/>
  <c r="AK40" i="52"/>
  <c r="AK17" i="52"/>
  <c r="AK16" i="52" s="1"/>
  <c r="V33" i="52"/>
  <c r="V26" i="52"/>
  <c r="S23" i="52"/>
  <c r="S17" i="52"/>
  <c r="S16" i="52" s="1"/>
  <c r="S28" i="52"/>
  <c r="S36" i="52"/>
  <c r="S34" i="52"/>
  <c r="S30" i="52"/>
  <c r="AH25" i="52"/>
  <c r="AH24" i="52" s="1"/>
  <c r="AH28" i="52"/>
  <c r="P30" i="52"/>
  <c r="P34" i="52"/>
  <c r="P38" i="52"/>
  <c r="P22" i="52"/>
  <c r="P25" i="52"/>
  <c r="P19" i="52"/>
  <c r="P18" i="52" s="1"/>
  <c r="P32" i="52"/>
  <c r="P31" i="52" s="1"/>
  <c r="P36" i="52"/>
  <c r="P17" i="52"/>
  <c r="P16" i="52" s="1"/>
  <c r="P23" i="52"/>
  <c r="P40" i="52"/>
  <c r="P29" i="52"/>
  <c r="P28" i="52"/>
  <c r="P26" i="52"/>
  <c r="P33" i="52"/>
  <c r="P35" i="52"/>
  <c r="P37" i="52"/>
  <c r="AE28" i="51"/>
  <c r="AE22" i="51"/>
  <c r="AE36" i="51"/>
  <c r="AE37" i="51"/>
  <c r="AE38" i="51"/>
  <c r="AE19" i="51"/>
  <c r="AE23" i="51"/>
  <c r="V36" i="51"/>
  <c r="V25" i="51"/>
  <c r="V33" i="51"/>
  <c r="G28" i="51"/>
  <c r="G25" i="51"/>
  <c r="G36" i="51"/>
  <c r="G32" i="51"/>
  <c r="G31" i="51" s="1"/>
  <c r="G22" i="51"/>
  <c r="G40" i="51"/>
  <c r="G34" i="51"/>
  <c r="G30" i="51"/>
  <c r="G20" i="51"/>
  <c r="G39" i="51"/>
  <c r="G37" i="51"/>
  <c r="G35" i="51"/>
  <c r="G33" i="51"/>
  <c r="G26" i="51"/>
  <c r="G29" i="51"/>
  <c r="G19" i="51"/>
  <c r="G23" i="51"/>
  <c r="G17" i="51"/>
  <c r="G16" i="51" s="1"/>
  <c r="G38" i="51"/>
  <c r="AK20" i="51"/>
  <c r="AK29" i="51"/>
  <c r="AK27" i="51" s="1"/>
  <c r="AK40" i="51"/>
  <c r="AK19" i="51"/>
  <c r="S32" i="51"/>
  <c r="S31" i="51" s="1"/>
  <c r="AH22" i="51"/>
  <c r="AH20" i="51"/>
  <c r="AH37" i="51"/>
  <c r="AH35" i="51"/>
  <c r="AH26" i="51"/>
  <c r="AH19" i="51"/>
  <c r="AH18" i="51" s="1"/>
  <c r="AH17" i="51"/>
  <c r="AH16" i="51" s="1"/>
  <c r="AH40" i="51"/>
  <c r="AH32" i="51"/>
  <c r="AH31" i="51" s="1"/>
  <c r="P25" i="51"/>
  <c r="Y26" i="51"/>
  <c r="P28" i="51"/>
  <c r="Y33" i="51"/>
  <c r="M34" i="51"/>
  <c r="Y35" i="51"/>
  <c r="M36" i="51"/>
  <c r="Y37" i="51"/>
  <c r="Y39" i="51"/>
  <c r="P19" i="51"/>
  <c r="Y20" i="51"/>
  <c r="P30" i="51"/>
  <c r="P32" i="51"/>
  <c r="P31" i="51" s="1"/>
  <c r="P34" i="51"/>
  <c r="P36" i="51"/>
  <c r="P38" i="51"/>
  <c r="P40" i="51"/>
  <c r="M17" i="51"/>
  <c r="M16" i="51" s="1"/>
  <c r="Y22" i="51"/>
  <c r="P17" i="51"/>
  <c r="P16" i="51" s="1"/>
  <c r="P23" i="51"/>
  <c r="Y25" i="51"/>
  <c r="Y28" i="51"/>
  <c r="Y19" i="51"/>
  <c r="M26" i="51"/>
  <c r="P29" i="51"/>
  <c r="Y30" i="51"/>
  <c r="Y32" i="51"/>
  <c r="Y31" i="51" s="1"/>
  <c r="Y34" i="51"/>
  <c r="Y36" i="51"/>
  <c r="M37" i="51"/>
  <c r="Y38" i="51"/>
  <c r="M39" i="51"/>
  <c r="P22" i="51"/>
  <c r="P26" i="51"/>
  <c r="P33" i="51"/>
  <c r="P35" i="51"/>
  <c r="P37" i="51"/>
  <c r="S29" i="50"/>
  <c r="S37" i="50"/>
  <c r="S33" i="50"/>
  <c r="S32" i="50"/>
  <c r="S31" i="50" s="1"/>
  <c r="S30" i="50"/>
  <c r="S35" i="50"/>
  <c r="S28" i="50"/>
  <c r="S22" i="50"/>
  <c r="S26" i="50"/>
  <c r="V23" i="50"/>
  <c r="V17" i="50"/>
  <c r="V16" i="50" s="1"/>
  <c r="V40" i="50"/>
  <c r="V38" i="50"/>
  <c r="V36" i="50"/>
  <c r="V34" i="50"/>
  <c r="V32" i="50"/>
  <c r="V31" i="50" s="1"/>
  <c r="V30" i="50"/>
  <c r="V19" i="50"/>
  <c r="V28" i="50"/>
  <c r="V25" i="50"/>
  <c r="V22" i="50"/>
  <c r="V20" i="50"/>
  <c r="V39" i="50"/>
  <c r="V37" i="50"/>
  <c r="V35" i="50"/>
  <c r="V33" i="50"/>
  <c r="V26" i="50"/>
  <c r="V29" i="50"/>
  <c r="P39" i="50"/>
  <c r="P37" i="50"/>
  <c r="P35" i="50"/>
  <c r="P33" i="50"/>
  <c r="P26" i="50"/>
  <c r="P29" i="50"/>
  <c r="P23" i="50"/>
  <c r="P17" i="50"/>
  <c r="P16" i="50" s="1"/>
  <c r="P40" i="50"/>
  <c r="P38" i="50"/>
  <c r="P36" i="50"/>
  <c r="P34" i="50"/>
  <c r="P32" i="50"/>
  <c r="P31" i="50" s="1"/>
  <c r="P30" i="50"/>
  <c r="P19" i="50"/>
  <c r="P20" i="50"/>
  <c r="P28" i="50"/>
  <c r="P25" i="50"/>
  <c r="P22" i="50"/>
  <c r="AK20" i="50"/>
  <c r="AK26" i="50"/>
  <c r="AK29" i="50"/>
  <c r="AK27" i="50" s="1"/>
  <c r="AK17" i="50"/>
  <c r="AK16" i="50" s="1"/>
  <c r="AK40" i="50"/>
  <c r="AK19" i="50"/>
  <c r="AK25" i="50"/>
  <c r="AK24" i="50" s="1"/>
  <c r="G28" i="50"/>
  <c r="G25" i="50"/>
  <c r="G22" i="50"/>
  <c r="G38" i="50"/>
  <c r="G34" i="50"/>
  <c r="G20" i="50"/>
  <c r="G39" i="50"/>
  <c r="G37" i="50"/>
  <c r="G35" i="50"/>
  <c r="G33" i="50"/>
  <c r="G26" i="50"/>
  <c r="G30" i="50"/>
  <c r="G29" i="50"/>
  <c r="G27" i="50" s="1"/>
  <c r="G23" i="50"/>
  <c r="G17" i="50"/>
  <c r="G16" i="50" s="1"/>
  <c r="G40" i="50"/>
  <c r="G36" i="50"/>
  <c r="G32" i="50"/>
  <c r="G31" i="50" s="1"/>
  <c r="G19" i="50"/>
  <c r="AE28" i="50"/>
  <c r="AE25" i="50"/>
  <c r="AE30" i="50"/>
  <c r="AE22" i="50"/>
  <c r="AE19" i="50"/>
  <c r="AE20" i="50"/>
  <c r="AE38" i="50"/>
  <c r="AE39" i="50"/>
  <c r="AE37" i="50"/>
  <c r="AE35" i="50"/>
  <c r="AE33" i="50"/>
  <c r="AE26" i="50"/>
  <c r="AE40" i="50"/>
  <c r="AE29" i="50"/>
  <c r="AE36" i="50"/>
  <c r="AE32" i="50"/>
  <c r="AE31" i="50" s="1"/>
  <c r="AE23" i="50"/>
  <c r="AE17" i="50"/>
  <c r="AE16" i="50" s="1"/>
  <c r="AE34" i="50"/>
  <c r="AH22" i="50"/>
  <c r="AH20" i="50"/>
  <c r="AH39" i="50"/>
  <c r="AH37" i="50"/>
  <c r="AH35" i="50"/>
  <c r="AH33" i="50"/>
  <c r="AH26" i="50"/>
  <c r="AH29" i="50"/>
  <c r="AH25" i="50"/>
  <c r="AH24" i="50" s="1"/>
  <c r="AH23" i="50"/>
  <c r="AH21" i="50" s="1"/>
  <c r="AH17" i="50"/>
  <c r="AH16" i="50" s="1"/>
  <c r="AH28" i="50"/>
  <c r="AH40" i="50"/>
  <c r="AH38" i="50"/>
  <c r="AH36" i="50"/>
  <c r="AH34" i="50"/>
  <c r="AH32" i="50"/>
  <c r="AH31" i="50" s="1"/>
  <c r="AH30" i="50"/>
  <c r="AH19" i="50"/>
  <c r="AB23" i="50"/>
  <c r="M25" i="50"/>
  <c r="M28" i="50"/>
  <c r="Y29" i="50"/>
  <c r="M19" i="50"/>
  <c r="Y26" i="50"/>
  <c r="M30" i="50"/>
  <c r="M32" i="50"/>
  <c r="M31" i="50" s="1"/>
  <c r="Y33" i="50"/>
  <c r="M34" i="50"/>
  <c r="Y35" i="50"/>
  <c r="M36" i="50"/>
  <c r="Y37" i="50"/>
  <c r="M38" i="50"/>
  <c r="Y39" i="50"/>
  <c r="M40" i="50"/>
  <c r="Y20" i="50"/>
  <c r="AB35" i="50"/>
  <c r="M17" i="50"/>
  <c r="M16" i="50" s="1"/>
  <c r="AB20" i="50"/>
  <c r="Y22" i="50"/>
  <c r="M23" i="50"/>
  <c r="Y25" i="50"/>
  <c r="Y28" i="50"/>
  <c r="M29" i="50"/>
  <c r="Y19" i="50"/>
  <c r="AB25" i="50"/>
  <c r="M26" i="50"/>
  <c r="Y30" i="50"/>
  <c r="Y32" i="50"/>
  <c r="Y31" i="50" s="1"/>
  <c r="M33" i="50"/>
  <c r="Y34" i="50"/>
  <c r="M35" i="50"/>
  <c r="Y36" i="50"/>
  <c r="M37" i="50"/>
  <c r="Y38" i="50"/>
  <c r="M39" i="50"/>
  <c r="AB19" i="50"/>
  <c r="AB36" i="50"/>
  <c r="AB38" i="50"/>
  <c r="M39" i="49"/>
  <c r="M35" i="49"/>
  <c r="M26" i="49"/>
  <c r="M17" i="49"/>
  <c r="M16" i="49" s="1"/>
  <c r="M25" i="49"/>
  <c r="M38" i="49"/>
  <c r="M30" i="49"/>
  <c r="S20" i="49"/>
  <c r="S23" i="49"/>
  <c r="S17" i="49"/>
  <c r="S16" i="49" s="1"/>
  <c r="S37" i="49"/>
  <c r="S33" i="49"/>
  <c r="S40" i="49"/>
  <c r="S38" i="49"/>
  <c r="S36" i="49"/>
  <c r="S34" i="49"/>
  <c r="S32" i="49"/>
  <c r="S31" i="49" s="1"/>
  <c r="S30" i="49"/>
  <c r="S19" i="49"/>
  <c r="S18" i="49" s="1"/>
  <c r="S35" i="49"/>
  <c r="S28" i="49"/>
  <c r="S25" i="49"/>
  <c r="S26" i="49"/>
  <c r="S22" i="49"/>
  <c r="S39" i="49"/>
  <c r="AH22" i="49"/>
  <c r="AH20" i="49"/>
  <c r="AH25" i="49"/>
  <c r="AH39" i="49"/>
  <c r="AH37" i="49"/>
  <c r="AH35" i="49"/>
  <c r="AH33" i="49"/>
  <c r="AH26" i="49"/>
  <c r="AH29" i="49"/>
  <c r="AH23" i="49"/>
  <c r="AH21" i="49" s="1"/>
  <c r="AH17" i="49"/>
  <c r="AH16" i="49" s="1"/>
  <c r="AH40" i="49"/>
  <c r="AH38" i="49"/>
  <c r="AH34" i="49"/>
  <c r="AH30" i="49"/>
  <c r="AH28" i="49"/>
  <c r="AH36" i="49"/>
  <c r="AH32" i="49"/>
  <c r="AH31" i="49" s="1"/>
  <c r="AH19" i="49"/>
  <c r="G28" i="49"/>
  <c r="G25" i="49"/>
  <c r="G36" i="49"/>
  <c r="G32" i="49"/>
  <c r="G31" i="49" s="1"/>
  <c r="G22" i="49"/>
  <c r="G19" i="49"/>
  <c r="G20" i="49"/>
  <c r="G40" i="49"/>
  <c r="G39" i="49"/>
  <c r="G37" i="49"/>
  <c r="G35" i="49"/>
  <c r="G33" i="49"/>
  <c r="G26" i="49"/>
  <c r="G29" i="49"/>
  <c r="G38" i="49"/>
  <c r="G23" i="49"/>
  <c r="G17" i="49"/>
  <c r="G16" i="49" s="1"/>
  <c r="G34" i="49"/>
  <c r="G30" i="49"/>
  <c r="AK20" i="49"/>
  <c r="AK17" i="49"/>
  <c r="AK16" i="49" s="1"/>
  <c r="J22" i="49"/>
  <c r="J20" i="49"/>
  <c r="J19" i="49"/>
  <c r="J28" i="49"/>
  <c r="J39" i="49"/>
  <c r="J37" i="49"/>
  <c r="J35" i="49"/>
  <c r="J33" i="49"/>
  <c r="J26" i="49"/>
  <c r="J25" i="49"/>
  <c r="J29" i="49"/>
  <c r="J23" i="49"/>
  <c r="J17" i="49"/>
  <c r="J16" i="49" s="1"/>
  <c r="J40" i="49"/>
  <c r="J36" i="49"/>
  <c r="J32" i="49"/>
  <c r="J31" i="49" s="1"/>
  <c r="J38" i="49"/>
  <c r="J34" i="49"/>
  <c r="J30" i="49"/>
  <c r="Y32" i="49"/>
  <c r="Y31" i="49" s="1"/>
  <c r="Y30" i="49"/>
  <c r="Y22" i="49"/>
  <c r="Y20" i="49"/>
  <c r="Y29" i="49"/>
  <c r="Y37" i="49"/>
  <c r="Y33" i="49"/>
  <c r="V23" i="49"/>
  <c r="V17" i="49"/>
  <c r="V16" i="49" s="1"/>
  <c r="V29" i="49"/>
  <c r="V40" i="49"/>
  <c r="V38" i="49"/>
  <c r="V36" i="49"/>
  <c r="V34" i="49"/>
  <c r="V32" i="49"/>
  <c r="V31" i="49" s="1"/>
  <c r="V30" i="49"/>
  <c r="V19" i="49"/>
  <c r="V28" i="49"/>
  <c r="V25" i="49"/>
  <c r="V22" i="49"/>
  <c r="V37" i="49"/>
  <c r="V33" i="49"/>
  <c r="V20" i="49"/>
  <c r="V39" i="49"/>
  <c r="V35" i="49"/>
  <c r="V26" i="49"/>
  <c r="AE28" i="49"/>
  <c r="AE25" i="49"/>
  <c r="AE40" i="49"/>
  <c r="AE22" i="49"/>
  <c r="AE38" i="49"/>
  <c r="AE34" i="49"/>
  <c r="AE20" i="49"/>
  <c r="AE30" i="49"/>
  <c r="AE19" i="49"/>
  <c r="AE39" i="49"/>
  <c r="AE37" i="49"/>
  <c r="AE35" i="49"/>
  <c r="AE33" i="49"/>
  <c r="AE26" i="49"/>
  <c r="AE29" i="49"/>
  <c r="AE32" i="49"/>
  <c r="AE31" i="49" s="1"/>
  <c r="AE23" i="49"/>
  <c r="AE17" i="49"/>
  <c r="AE16" i="49" s="1"/>
  <c r="AE36" i="49"/>
  <c r="D17" i="49"/>
  <c r="D16" i="49" s="1"/>
  <c r="P25" i="49"/>
  <c r="P28" i="49"/>
  <c r="D29" i="49"/>
  <c r="AB29" i="49"/>
  <c r="AB17" i="49"/>
  <c r="AB16" i="49" s="1"/>
  <c r="P22" i="49"/>
  <c r="AB23" i="49"/>
  <c r="P19" i="49"/>
  <c r="D26" i="49"/>
  <c r="AB26" i="49"/>
  <c r="P30" i="49"/>
  <c r="P32" i="49"/>
  <c r="P31" i="49" s="1"/>
  <c r="AB33" i="49"/>
  <c r="P34" i="49"/>
  <c r="D35" i="49"/>
  <c r="AB35" i="49"/>
  <c r="P36" i="49"/>
  <c r="D37" i="49"/>
  <c r="AB37" i="49"/>
  <c r="P38" i="49"/>
  <c r="AB39" i="49"/>
  <c r="P40" i="49"/>
  <c r="D20" i="49"/>
  <c r="AB20" i="49"/>
  <c r="P17" i="49"/>
  <c r="P16" i="49" s="1"/>
  <c r="AB22" i="49"/>
  <c r="P23" i="49"/>
  <c r="P21" i="49" s="1"/>
  <c r="D25" i="49"/>
  <c r="AB25" i="49"/>
  <c r="D28" i="49"/>
  <c r="AB28" i="49"/>
  <c r="P29" i="49"/>
  <c r="D19" i="49"/>
  <c r="AB19" i="49"/>
  <c r="P26" i="49"/>
  <c r="D30" i="49"/>
  <c r="AB30" i="49"/>
  <c r="D32" i="49"/>
  <c r="D31" i="49" s="1"/>
  <c r="AB32" i="49"/>
  <c r="AB31" i="49" s="1"/>
  <c r="P33" i="49"/>
  <c r="D34" i="49"/>
  <c r="AB34" i="49"/>
  <c r="P35" i="49"/>
  <c r="D36" i="49"/>
  <c r="AB36" i="49"/>
  <c r="P37" i="49"/>
  <c r="D38" i="49"/>
  <c r="AB38" i="49"/>
  <c r="D40" i="48"/>
  <c r="D36" i="48"/>
  <c r="D34" i="48"/>
  <c r="D32" i="48"/>
  <c r="D31" i="48" s="1"/>
  <c r="D30" i="48"/>
  <c r="D19" i="48"/>
  <c r="D28" i="48"/>
  <c r="D25" i="48"/>
  <c r="D22" i="48"/>
  <c r="D20" i="48"/>
  <c r="D39" i="48"/>
  <c r="D37" i="48"/>
  <c r="D35" i="48"/>
  <c r="D33" i="48"/>
  <c r="D26" i="48"/>
  <c r="D29" i="48"/>
  <c r="D23" i="48"/>
  <c r="D21" i="48" s="1"/>
  <c r="D17" i="48"/>
  <c r="D16" i="48" s="1"/>
  <c r="AK20" i="48"/>
  <c r="AK26" i="48"/>
  <c r="AK19" i="48"/>
  <c r="S39" i="48"/>
  <c r="S20" i="48"/>
  <c r="V23" i="48"/>
  <c r="V38" i="48"/>
  <c r="V36" i="48"/>
  <c r="V32" i="48"/>
  <c r="V31" i="48" s="1"/>
  <c r="V30" i="48"/>
  <c r="V22" i="48"/>
  <c r="V39" i="48"/>
  <c r="V37" i="48"/>
  <c r="V35" i="48"/>
  <c r="G28" i="48"/>
  <c r="G25" i="48"/>
  <c r="G36" i="48"/>
  <c r="G22" i="48"/>
  <c r="G30" i="48"/>
  <c r="G20" i="48"/>
  <c r="G37" i="48"/>
  <c r="G35" i="48"/>
  <c r="G26" i="48"/>
  <c r="G38" i="48"/>
  <c r="G29" i="48"/>
  <c r="G34" i="48"/>
  <c r="G23" i="48"/>
  <c r="G17" i="48"/>
  <c r="G16" i="48" s="1"/>
  <c r="AE25" i="48"/>
  <c r="AE38" i="48"/>
  <c r="AE39" i="48"/>
  <c r="AE33" i="48"/>
  <c r="AE29" i="48"/>
  <c r="AE40" i="48"/>
  <c r="AE32" i="48"/>
  <c r="AE31" i="48" s="1"/>
  <c r="AH22" i="48"/>
  <c r="AH20" i="48"/>
  <c r="AH39" i="48"/>
  <c r="AH37" i="48"/>
  <c r="AH35" i="48"/>
  <c r="AH33" i="48"/>
  <c r="AH26" i="48"/>
  <c r="AH23" i="48"/>
  <c r="AH21" i="48" s="1"/>
  <c r="AH17" i="48"/>
  <c r="AH16" i="48" s="1"/>
  <c r="AH25" i="48"/>
  <c r="AH24" i="48" s="1"/>
  <c r="AH40" i="48"/>
  <c r="AH38" i="48"/>
  <c r="AH36" i="48"/>
  <c r="AH34" i="48"/>
  <c r="AH32" i="48"/>
  <c r="AH31" i="48" s="1"/>
  <c r="AH30" i="48"/>
  <c r="AH19" i="48"/>
  <c r="AH18" i="48" s="1"/>
  <c r="AB23" i="48"/>
  <c r="Y29" i="48"/>
  <c r="Y33" i="48"/>
  <c r="Y20" i="48"/>
  <c r="AB26" i="48"/>
  <c r="AB37" i="48"/>
  <c r="AB39" i="48"/>
  <c r="Y25" i="48"/>
  <c r="AB25" i="48"/>
  <c r="M26" i="48"/>
  <c r="Y32" i="48"/>
  <c r="Y31" i="48" s="1"/>
  <c r="Y34" i="48"/>
  <c r="AB34" i="48"/>
  <c r="AE28" i="47"/>
  <c r="AE40" i="47"/>
  <c r="AE20" i="47"/>
  <c r="AE38" i="47"/>
  <c r="AE36" i="47"/>
  <c r="AE34" i="47"/>
  <c r="AE39" i="47"/>
  <c r="AE37" i="47"/>
  <c r="AE33" i="47"/>
  <c r="AE26" i="47"/>
  <c r="AE29" i="47"/>
  <c r="AE23" i="47"/>
  <c r="AE30" i="47"/>
  <c r="V23" i="47"/>
  <c r="V17" i="47"/>
  <c r="V16" i="47" s="1"/>
  <c r="V26" i="47"/>
  <c r="V40" i="47"/>
  <c r="V38" i="47"/>
  <c r="V36" i="47"/>
  <c r="V34" i="47"/>
  <c r="V32" i="47"/>
  <c r="V31" i="47" s="1"/>
  <c r="V30" i="47"/>
  <c r="V19" i="47"/>
  <c r="V39" i="47"/>
  <c r="V29" i="47"/>
  <c r="V28" i="47"/>
  <c r="V25" i="47"/>
  <c r="V22" i="47"/>
  <c r="V20" i="47"/>
  <c r="V37" i="47"/>
  <c r="V35" i="47"/>
  <c r="V33" i="47"/>
  <c r="G34" i="47"/>
  <c r="G35" i="47"/>
  <c r="G36" i="47"/>
  <c r="AK20" i="47"/>
  <c r="AK26" i="47"/>
  <c r="AK29" i="47"/>
  <c r="AK27" i="47" s="1"/>
  <c r="AK25" i="47"/>
  <c r="AK17" i="47"/>
  <c r="AK16" i="47" s="1"/>
  <c r="AK40" i="47"/>
  <c r="AK19" i="47"/>
  <c r="S39" i="47"/>
  <c r="S23" i="47"/>
  <c r="S20" i="47"/>
  <c r="S36" i="47"/>
  <c r="S30" i="47"/>
  <c r="S28" i="47"/>
  <c r="S33" i="47"/>
  <c r="AH22" i="47"/>
  <c r="AH38" i="47"/>
  <c r="AH20" i="47"/>
  <c r="AH32" i="47"/>
  <c r="AH31" i="47" s="1"/>
  <c r="AH19" i="47"/>
  <c r="AH39" i="47"/>
  <c r="AH37" i="47"/>
  <c r="AH35" i="47"/>
  <c r="AH33" i="47"/>
  <c r="AH26" i="47"/>
  <c r="AH30" i="47"/>
  <c r="AH25" i="47"/>
  <c r="AH29" i="47"/>
  <c r="AH40" i="47"/>
  <c r="AH23" i="47"/>
  <c r="AH17" i="47"/>
  <c r="AH16" i="47" s="1"/>
  <c r="AH36" i="47"/>
  <c r="AH34" i="47"/>
  <c r="AH28" i="47"/>
  <c r="M19" i="47"/>
  <c r="M18" i="47" s="1"/>
  <c r="P25" i="47"/>
  <c r="P28" i="47"/>
  <c r="D29" i="47"/>
  <c r="M36" i="47"/>
  <c r="P19" i="47"/>
  <c r="Y20" i="47"/>
  <c r="D26" i="47"/>
  <c r="P30" i="47"/>
  <c r="P32" i="47"/>
  <c r="P31" i="47" s="1"/>
  <c r="P34" i="47"/>
  <c r="D35" i="47"/>
  <c r="P36" i="47"/>
  <c r="D37" i="47"/>
  <c r="P38" i="47"/>
  <c r="D39" i="47"/>
  <c r="P40" i="47"/>
  <c r="M23" i="47"/>
  <c r="P17" i="47"/>
  <c r="P16" i="47" s="1"/>
  <c r="P23" i="47"/>
  <c r="Y25" i="47"/>
  <c r="M29" i="47"/>
  <c r="P22" i="47"/>
  <c r="D25" i="47"/>
  <c r="P29" i="47"/>
  <c r="M33" i="47"/>
  <c r="M37" i="47"/>
  <c r="D19" i="47"/>
  <c r="P26" i="47"/>
  <c r="D30" i="47"/>
  <c r="D32" i="47"/>
  <c r="D31" i="47" s="1"/>
  <c r="P33" i="47"/>
  <c r="D34" i="47"/>
  <c r="P35" i="47"/>
  <c r="D36" i="47"/>
  <c r="P37" i="47"/>
  <c r="AB40" i="46"/>
  <c r="AB38" i="46"/>
  <c r="AB36" i="46"/>
  <c r="AB34" i="46"/>
  <c r="AB32" i="46"/>
  <c r="AB31" i="46" s="1"/>
  <c r="AB30" i="46"/>
  <c r="AB19" i="46"/>
  <c r="AB29" i="46"/>
  <c r="AB28" i="46"/>
  <c r="AB25" i="46"/>
  <c r="AB22" i="46"/>
  <c r="AB20" i="46"/>
  <c r="AB39" i="46"/>
  <c r="AB37" i="46"/>
  <c r="AB35" i="46"/>
  <c r="AB33" i="46"/>
  <c r="AB26" i="46"/>
  <c r="AB23" i="46"/>
  <c r="AB17" i="46"/>
  <c r="AB16" i="46" s="1"/>
  <c r="AE37" i="46"/>
  <c r="AE38" i="46"/>
  <c r="AE36" i="46"/>
  <c r="AH22" i="46"/>
  <c r="AH20" i="46"/>
  <c r="AH39" i="46"/>
  <c r="AH37" i="46"/>
  <c r="AH35" i="46"/>
  <c r="AH33" i="46"/>
  <c r="AH26" i="46"/>
  <c r="AH29" i="46"/>
  <c r="AH23" i="46"/>
  <c r="AH21" i="46" s="1"/>
  <c r="AH17" i="46"/>
  <c r="AH16" i="46" s="1"/>
  <c r="AH40" i="46"/>
  <c r="AH38" i="46"/>
  <c r="AH36" i="46"/>
  <c r="AH34" i="46"/>
  <c r="AH32" i="46"/>
  <c r="AH31" i="46" s="1"/>
  <c r="AH30" i="46"/>
  <c r="AH19" i="46"/>
  <c r="AH28" i="46"/>
  <c r="AH25" i="46"/>
  <c r="P26" i="46"/>
  <c r="P29" i="46"/>
  <c r="P28" i="46"/>
  <c r="P38" i="46"/>
  <c r="P36" i="46"/>
  <c r="P34" i="46"/>
  <c r="AK29" i="46"/>
  <c r="AK27" i="46" s="1"/>
  <c r="AK17" i="46"/>
  <c r="AK16" i="46" s="1"/>
  <c r="AK40" i="46"/>
  <c r="AK19" i="46"/>
  <c r="V23" i="46"/>
  <c r="V17" i="46"/>
  <c r="V16" i="46" s="1"/>
  <c r="V20" i="46"/>
  <c r="V40" i="46"/>
  <c r="V38" i="46"/>
  <c r="V36" i="46"/>
  <c r="V34" i="46"/>
  <c r="V32" i="46"/>
  <c r="V31" i="46" s="1"/>
  <c r="V30" i="46"/>
  <c r="V19" i="46"/>
  <c r="V28" i="46"/>
  <c r="V25" i="46"/>
  <c r="V22" i="46"/>
  <c r="V39" i="46"/>
  <c r="V37" i="46"/>
  <c r="V35" i="46"/>
  <c r="V33" i="46"/>
  <c r="V26" i="46"/>
  <c r="V29" i="46"/>
  <c r="M29" i="45"/>
  <c r="M38" i="45"/>
  <c r="M30" i="45"/>
  <c r="S29" i="45"/>
  <c r="S37" i="45"/>
  <c r="S23" i="45"/>
  <c r="S17" i="45"/>
  <c r="S16" i="45" s="1"/>
  <c r="S33" i="45"/>
  <c r="S40" i="45"/>
  <c r="S38" i="45"/>
  <c r="S36" i="45"/>
  <c r="S34" i="45"/>
  <c r="S32" i="45"/>
  <c r="S31" i="45" s="1"/>
  <c r="S30" i="45"/>
  <c r="S19" i="45"/>
  <c r="S20" i="45"/>
  <c r="S28" i="45"/>
  <c r="S25" i="45"/>
  <c r="S35" i="45"/>
  <c r="S22" i="45"/>
  <c r="S39" i="45"/>
  <c r="S26" i="45"/>
  <c r="G28" i="45"/>
  <c r="G25" i="45"/>
  <c r="G40" i="45"/>
  <c r="G32" i="45"/>
  <c r="G31" i="45" s="1"/>
  <c r="G30" i="45"/>
  <c r="G22" i="45"/>
  <c r="G20" i="45"/>
  <c r="G39" i="45"/>
  <c r="G37" i="45"/>
  <c r="G35" i="45"/>
  <c r="G33" i="45"/>
  <c r="G26" i="45"/>
  <c r="G36" i="45"/>
  <c r="G29" i="45"/>
  <c r="G38" i="45"/>
  <c r="G34" i="45"/>
  <c r="G23" i="45"/>
  <c r="G17" i="45"/>
  <c r="G16" i="45" s="1"/>
  <c r="G19" i="45"/>
  <c r="AK20" i="45"/>
  <c r="AK26" i="45"/>
  <c r="AK29" i="45"/>
  <c r="AK27" i="45" s="1"/>
  <c r="AK17" i="45"/>
  <c r="AK16" i="45" s="1"/>
  <c r="AK25" i="45"/>
  <c r="AK40" i="45"/>
  <c r="AK19" i="45"/>
  <c r="AK18" i="45" s="1"/>
  <c r="V40" i="45"/>
  <c r="V25" i="45"/>
  <c r="J22" i="45"/>
  <c r="J34" i="45"/>
  <c r="J19" i="45"/>
  <c r="J20" i="45"/>
  <c r="J30" i="45"/>
  <c r="J39" i="45"/>
  <c r="J37" i="45"/>
  <c r="J35" i="45"/>
  <c r="J33" i="45"/>
  <c r="J26" i="45"/>
  <c r="J29" i="45"/>
  <c r="J40" i="45"/>
  <c r="J36" i="45"/>
  <c r="J25" i="45"/>
  <c r="J23" i="45"/>
  <c r="J17" i="45"/>
  <c r="J16" i="45" s="1"/>
  <c r="J28" i="45"/>
  <c r="J38" i="45"/>
  <c r="J32" i="45"/>
  <c r="J31" i="45" s="1"/>
  <c r="Y32" i="45"/>
  <c r="Y31" i="45" s="1"/>
  <c r="AH22" i="45"/>
  <c r="AH38" i="45"/>
  <c r="AH20" i="45"/>
  <c r="AH25" i="45"/>
  <c r="AH39" i="45"/>
  <c r="AH37" i="45"/>
  <c r="AH35" i="45"/>
  <c r="AH33" i="45"/>
  <c r="AH26" i="45"/>
  <c r="AH29" i="45"/>
  <c r="AH32" i="45"/>
  <c r="AH31" i="45" s="1"/>
  <c r="AH23" i="45"/>
  <c r="AH17" i="45"/>
  <c r="AH16" i="45" s="1"/>
  <c r="AH40" i="45"/>
  <c r="AH36" i="45"/>
  <c r="AH30" i="45"/>
  <c r="AH34" i="45"/>
  <c r="AH19" i="45"/>
  <c r="AH28" i="45"/>
  <c r="AE36" i="45"/>
  <c r="AE39" i="45"/>
  <c r="AE33" i="45"/>
  <c r="AE32" i="45"/>
  <c r="AE31" i="45" s="1"/>
  <c r="P25" i="45"/>
  <c r="P28" i="45"/>
  <c r="D29" i="45"/>
  <c r="AB29" i="45"/>
  <c r="D17" i="45"/>
  <c r="D16" i="45" s="1"/>
  <c r="D23" i="45"/>
  <c r="P19" i="45"/>
  <c r="D26" i="45"/>
  <c r="AB26" i="45"/>
  <c r="P30" i="45"/>
  <c r="P32" i="45"/>
  <c r="P31" i="45" s="1"/>
  <c r="D33" i="45"/>
  <c r="AB33" i="45"/>
  <c r="P34" i="45"/>
  <c r="D35" i="45"/>
  <c r="AB35" i="45"/>
  <c r="P36" i="45"/>
  <c r="D37" i="45"/>
  <c r="AB37" i="45"/>
  <c r="P38" i="45"/>
  <c r="D39" i="45"/>
  <c r="AB39" i="45"/>
  <c r="P40" i="45"/>
  <c r="AB17" i="45"/>
  <c r="AB16" i="45" s="1"/>
  <c r="AB23" i="45"/>
  <c r="D20" i="45"/>
  <c r="AB20" i="45"/>
  <c r="P17" i="45"/>
  <c r="P16" i="45" s="1"/>
  <c r="D22" i="45"/>
  <c r="AB22" i="45"/>
  <c r="P23" i="45"/>
  <c r="D25" i="45"/>
  <c r="AB25" i="45"/>
  <c r="AB24" i="45" s="1"/>
  <c r="D28" i="45"/>
  <c r="AB28" i="45"/>
  <c r="P29" i="45"/>
  <c r="P22" i="45"/>
  <c r="D19" i="45"/>
  <c r="AB19" i="45"/>
  <c r="P26" i="45"/>
  <c r="D30" i="45"/>
  <c r="AB30" i="45"/>
  <c r="D32" i="45"/>
  <c r="D31" i="45" s="1"/>
  <c r="AB32" i="45"/>
  <c r="AB31" i="45" s="1"/>
  <c r="P33" i="45"/>
  <c r="D34" i="45"/>
  <c r="AB34" i="45"/>
  <c r="P35" i="45"/>
  <c r="D36" i="45"/>
  <c r="AB36" i="45"/>
  <c r="P37" i="45"/>
  <c r="D38" i="45"/>
  <c r="AB38" i="45"/>
  <c r="J22" i="44"/>
  <c r="J25" i="44"/>
  <c r="J20" i="44"/>
  <c r="J39" i="44"/>
  <c r="J37" i="44"/>
  <c r="J35" i="44"/>
  <c r="J33" i="44"/>
  <c r="J26" i="44"/>
  <c r="J29" i="44"/>
  <c r="J23" i="44"/>
  <c r="J17" i="44"/>
  <c r="J16" i="44" s="1"/>
  <c r="J28" i="44"/>
  <c r="J40" i="44"/>
  <c r="J38" i="44"/>
  <c r="J36" i="44"/>
  <c r="J34" i="44"/>
  <c r="J32" i="44"/>
  <c r="J31" i="44" s="1"/>
  <c r="J30" i="44"/>
  <c r="J19" i="44"/>
  <c r="J18" i="44" s="1"/>
  <c r="AH22" i="44"/>
  <c r="AH28" i="44"/>
  <c r="AH20" i="44"/>
  <c r="AH39" i="44"/>
  <c r="AH37" i="44"/>
  <c r="AH35" i="44"/>
  <c r="AH33" i="44"/>
  <c r="AH26" i="44"/>
  <c r="AH29" i="44"/>
  <c r="AH23" i="44"/>
  <c r="AH17" i="44"/>
  <c r="AH16" i="44" s="1"/>
  <c r="AH40" i="44"/>
  <c r="AH38" i="44"/>
  <c r="AH36" i="44"/>
  <c r="AH34" i="44"/>
  <c r="AH32" i="44"/>
  <c r="AH31" i="44" s="1"/>
  <c r="AH30" i="44"/>
  <c r="AH19" i="44"/>
  <c r="AH25" i="44"/>
  <c r="V17" i="44"/>
  <c r="V16" i="44" s="1"/>
  <c r="V40" i="44"/>
  <c r="V32" i="44"/>
  <c r="V31" i="44" s="1"/>
  <c r="V28" i="44"/>
  <c r="V25" i="44"/>
  <c r="V37" i="44"/>
  <c r="V26" i="44"/>
  <c r="V29" i="44"/>
  <c r="G28" i="44"/>
  <c r="G25" i="44"/>
  <c r="G36" i="44"/>
  <c r="G22" i="44"/>
  <c r="G32" i="44"/>
  <c r="G31" i="44" s="1"/>
  <c r="G20" i="44"/>
  <c r="G39" i="44"/>
  <c r="G37" i="44"/>
  <c r="G35" i="44"/>
  <c r="G33" i="44"/>
  <c r="G26" i="44"/>
  <c r="G38" i="44"/>
  <c r="G19" i="44"/>
  <c r="G29" i="44"/>
  <c r="G40" i="44"/>
  <c r="G23" i="44"/>
  <c r="G17" i="44"/>
  <c r="G16" i="44" s="1"/>
  <c r="G34" i="44"/>
  <c r="G30" i="44"/>
  <c r="AK20" i="44"/>
  <c r="AK26" i="44"/>
  <c r="AK29" i="44"/>
  <c r="AK27" i="44" s="1"/>
  <c r="AK17" i="44"/>
  <c r="AK16" i="44" s="1"/>
  <c r="AK40" i="44"/>
  <c r="AK19" i="44"/>
  <c r="AK25" i="44"/>
  <c r="S32" i="44"/>
  <c r="S31" i="44" s="1"/>
  <c r="AB23" i="44"/>
  <c r="M25" i="44"/>
  <c r="M28" i="44"/>
  <c r="M30" i="44"/>
  <c r="M32" i="44"/>
  <c r="M31" i="44" s="1"/>
  <c r="M34" i="44"/>
  <c r="M36" i="44"/>
  <c r="M38" i="44"/>
  <c r="Y39" i="44"/>
  <c r="M40" i="44"/>
  <c r="M17" i="44"/>
  <c r="M16" i="44" s="1"/>
  <c r="M23" i="44"/>
  <c r="M29" i="44"/>
  <c r="AB25" i="44"/>
  <c r="M26" i="44"/>
  <c r="AB28" i="44"/>
  <c r="M33" i="44"/>
  <c r="M35" i="44"/>
  <c r="M37" i="44"/>
  <c r="M39" i="44"/>
  <c r="AB36" i="44"/>
  <c r="AH22" i="43"/>
  <c r="AH40" i="43"/>
  <c r="AH20" i="43"/>
  <c r="AH32" i="43"/>
  <c r="AH31" i="43" s="1"/>
  <c r="AH19" i="43"/>
  <c r="AH39" i="43"/>
  <c r="AH37" i="43"/>
  <c r="AH35" i="43"/>
  <c r="AH33" i="43"/>
  <c r="AH26" i="43"/>
  <c r="AH38" i="43"/>
  <c r="AH30" i="43"/>
  <c r="AH29" i="43"/>
  <c r="AH34" i="43"/>
  <c r="AH23" i="43"/>
  <c r="AH17" i="43"/>
  <c r="AH16" i="43" s="1"/>
  <c r="AH36" i="43"/>
  <c r="AH25" i="43"/>
  <c r="AK26" i="43"/>
  <c r="AK29" i="43"/>
  <c r="AK27" i="43" s="1"/>
  <c r="S39" i="43"/>
  <c r="J29" i="43"/>
  <c r="V35" i="43"/>
  <c r="V26" i="43"/>
  <c r="V38" i="43"/>
  <c r="V19" i="43"/>
  <c r="V37" i="43"/>
  <c r="V28" i="43"/>
  <c r="V33" i="43"/>
  <c r="P25" i="43"/>
  <c r="AB29" i="43"/>
  <c r="Y33" i="43"/>
  <c r="Y35" i="43"/>
  <c r="Y37" i="43"/>
  <c r="Y39" i="43"/>
  <c r="M40" i="43"/>
  <c r="Y20" i="43"/>
  <c r="AB33" i="43"/>
  <c r="P38" i="43"/>
  <c r="AB39" i="43"/>
  <c r="Y22" i="43"/>
  <c r="AB17" i="43"/>
  <c r="AB16" i="43" s="1"/>
  <c r="Y25" i="43"/>
  <c r="Y28" i="43"/>
  <c r="Y19" i="43"/>
  <c r="AB28" i="43"/>
  <c r="Y30" i="43"/>
  <c r="Y32" i="43"/>
  <c r="Y31" i="43" s="1"/>
  <c r="M33" i="43"/>
  <c r="Y34" i="43"/>
  <c r="Y36" i="43"/>
  <c r="Y38" i="43"/>
  <c r="AB19" i="43"/>
  <c r="P33" i="43"/>
  <c r="AB34" i="43"/>
  <c r="G28" i="42"/>
  <c r="G38" i="42"/>
  <c r="G39" i="42"/>
  <c r="G20" i="42"/>
  <c r="G35" i="42"/>
  <c r="G29" i="42"/>
  <c r="G17" i="42"/>
  <c r="G16" i="42" s="1"/>
  <c r="G34" i="42"/>
  <c r="S36" i="42"/>
  <c r="S32" i="42"/>
  <c r="S31" i="42" s="1"/>
  <c r="S25" i="42"/>
  <c r="AK20" i="42"/>
  <c r="AK26" i="42"/>
  <c r="AK17" i="42"/>
  <c r="AK16" i="42" s="1"/>
  <c r="AK29" i="42"/>
  <c r="AK27" i="42" s="1"/>
  <c r="AK40" i="42"/>
  <c r="AK19" i="42"/>
  <c r="AK25" i="42"/>
  <c r="V29" i="42"/>
  <c r="M20" i="42"/>
  <c r="M23" i="42"/>
  <c r="AH22" i="42"/>
  <c r="AH20" i="42"/>
  <c r="AH29" i="42"/>
  <c r="AH39" i="42"/>
  <c r="AH37" i="42"/>
  <c r="AH35" i="42"/>
  <c r="AH33" i="42"/>
  <c r="AH26" i="42"/>
  <c r="AH28" i="42"/>
  <c r="AH23" i="42"/>
  <c r="AH17" i="42"/>
  <c r="AH16" i="42" s="1"/>
  <c r="AH40" i="42"/>
  <c r="AH34" i="42"/>
  <c r="AH30" i="42"/>
  <c r="AH38" i="42"/>
  <c r="AH36" i="42"/>
  <c r="AH32" i="42"/>
  <c r="AH31" i="42" s="1"/>
  <c r="AH19" i="42"/>
  <c r="AH18" i="42" s="1"/>
  <c r="AH25" i="42"/>
  <c r="AE32" i="42"/>
  <c r="AE31" i="42" s="1"/>
  <c r="AE29" i="42"/>
  <c r="D23" i="42"/>
  <c r="D37" i="42"/>
  <c r="D28" i="42"/>
  <c r="D32" i="42"/>
  <c r="D31" i="42" s="1"/>
  <c r="AM24" i="41"/>
  <c r="AH22" i="41"/>
  <c r="AH20" i="41"/>
  <c r="AH39" i="41"/>
  <c r="AH37" i="41"/>
  <c r="AH35" i="41"/>
  <c r="AH33" i="41"/>
  <c r="AH26" i="41"/>
  <c r="AH29" i="41"/>
  <c r="AH23" i="41"/>
  <c r="AH21" i="41" s="1"/>
  <c r="AH17" i="41"/>
  <c r="AH16" i="41" s="1"/>
  <c r="AH28" i="41"/>
  <c r="AH25" i="41"/>
  <c r="AH40" i="41"/>
  <c r="AH38" i="41"/>
  <c r="AH36" i="41"/>
  <c r="AH34" i="41"/>
  <c r="AH32" i="41"/>
  <c r="AH31" i="41" s="1"/>
  <c r="AH30" i="41"/>
  <c r="AH19" i="41"/>
  <c r="AH18" i="41" s="1"/>
  <c r="G28" i="41"/>
  <c r="G25" i="41"/>
  <c r="G38" i="41"/>
  <c r="G22" i="41"/>
  <c r="G40" i="41"/>
  <c r="G20" i="41"/>
  <c r="G30" i="41"/>
  <c r="G39" i="41"/>
  <c r="G37" i="41"/>
  <c r="G35" i="41"/>
  <c r="G33" i="41"/>
  <c r="G26" i="41"/>
  <c r="G29" i="41"/>
  <c r="G17" i="41"/>
  <c r="G16" i="41" s="1"/>
  <c r="G23" i="41"/>
  <c r="G36" i="41"/>
  <c r="G19" i="41"/>
  <c r="G34" i="41"/>
  <c r="G32" i="41"/>
  <c r="G31" i="41" s="1"/>
  <c r="AK29" i="41"/>
  <c r="AK27" i="41" s="1"/>
  <c r="S17" i="41"/>
  <c r="S16" i="41" s="1"/>
  <c r="S37" i="41"/>
  <c r="S33" i="41"/>
  <c r="S40" i="41"/>
  <c r="S30" i="41"/>
  <c r="S19" i="41"/>
  <c r="S26" i="41"/>
  <c r="S28" i="41"/>
  <c r="S35" i="41"/>
  <c r="AB38" i="41"/>
  <c r="AB22" i="41"/>
  <c r="AB26" i="41"/>
  <c r="AE28" i="41"/>
  <c r="AE33" i="41"/>
  <c r="AE26" i="41"/>
  <c r="AE40" i="41"/>
  <c r="AE36" i="41"/>
  <c r="M28" i="41"/>
  <c r="M32" i="41"/>
  <c r="M31" i="41" s="1"/>
  <c r="M34" i="41"/>
  <c r="Y35" i="41"/>
  <c r="M17" i="41"/>
  <c r="M16" i="41" s="1"/>
  <c r="M23" i="41"/>
  <c r="M29" i="41"/>
  <c r="M26" i="41"/>
  <c r="M37" i="41"/>
  <c r="AK20" i="40"/>
  <c r="AK19" i="40"/>
  <c r="AK18" i="40" s="1"/>
  <c r="AK25" i="40"/>
  <c r="AK24" i="40" s="1"/>
  <c r="AK17" i="40"/>
  <c r="AK16" i="40" s="1"/>
  <c r="AK26" i="40"/>
  <c r="AK29" i="40"/>
  <c r="AK27" i="40" s="1"/>
  <c r="J34" i="57" l="1"/>
  <c r="J23" i="52"/>
  <c r="J37" i="52"/>
  <c r="J20" i="52"/>
  <c r="J26" i="52"/>
  <c r="J40" i="52"/>
  <c r="J17" i="52"/>
  <c r="J16" i="52" s="1"/>
  <c r="J38" i="52"/>
  <c r="J30" i="52"/>
  <c r="J35" i="46"/>
  <c r="J25" i="43"/>
  <c r="J40" i="43"/>
  <c r="P17" i="43"/>
  <c r="P16" i="43" s="1"/>
  <c r="P19" i="43"/>
  <c r="P37" i="43"/>
  <c r="P34" i="43"/>
  <c r="V29" i="43"/>
  <c r="V40" i="43"/>
  <c r="S28" i="43"/>
  <c r="V20" i="43"/>
  <c r="V30" i="43"/>
  <c r="V17" i="43"/>
  <c r="V16" i="43" s="1"/>
  <c r="S26" i="43"/>
  <c r="V39" i="43"/>
  <c r="V32" i="43"/>
  <c r="V31" i="43" s="1"/>
  <c r="V23" i="43"/>
  <c r="S38" i="43"/>
  <c r="V22" i="43"/>
  <c r="V34" i="43"/>
  <c r="V25" i="43"/>
  <c r="V24" i="43" s="1"/>
  <c r="Y20" i="58"/>
  <c r="S23" i="58"/>
  <c r="S20" i="58"/>
  <c r="P22" i="58"/>
  <c r="P17" i="58"/>
  <c r="P16" i="58" s="1"/>
  <c r="S22" i="58"/>
  <c r="S21" i="58" s="1"/>
  <c r="S17" i="58"/>
  <c r="S16" i="58" s="1"/>
  <c r="S19" i="58"/>
  <c r="S18" i="58" s="1"/>
  <c r="S39" i="58"/>
  <c r="P30" i="58"/>
  <c r="P28" i="58"/>
  <c r="S29" i="58"/>
  <c r="S27" i="58" s="1"/>
  <c r="S36" i="58"/>
  <c r="S34" i="58"/>
  <c r="P32" i="58"/>
  <c r="P31" i="58" s="1"/>
  <c r="P29" i="58"/>
  <c r="Y39" i="58"/>
  <c r="S33" i="58"/>
  <c r="Y38" i="58"/>
  <c r="S40" i="58"/>
  <c r="S37" i="58"/>
  <c r="S26" i="58"/>
  <c r="P34" i="58"/>
  <c r="P33" i="58"/>
  <c r="P19" i="58"/>
  <c r="P18" i="58" s="1"/>
  <c r="S28" i="58"/>
  <c r="P38" i="58"/>
  <c r="P35" i="58"/>
  <c r="Y22" i="58"/>
  <c r="P23" i="58"/>
  <c r="P21" i="58" s="1"/>
  <c r="Y34" i="58"/>
  <c r="S32" i="58"/>
  <c r="S31" i="58" s="1"/>
  <c r="S25" i="58"/>
  <c r="P40" i="58"/>
  <c r="P37" i="58"/>
  <c r="D30" i="57"/>
  <c r="D33" i="57"/>
  <c r="D35" i="57"/>
  <c r="D37" i="57"/>
  <c r="D28" i="57"/>
  <c r="D34" i="56"/>
  <c r="D23" i="56"/>
  <c r="D25" i="56"/>
  <c r="D20" i="56"/>
  <c r="D37" i="56"/>
  <c r="D26" i="56"/>
  <c r="D19" i="56"/>
  <c r="D28" i="56"/>
  <c r="D27" i="56" s="1"/>
  <c r="AH21" i="54"/>
  <c r="AH27" i="54"/>
  <c r="AK18" i="54"/>
  <c r="D19" i="54"/>
  <c r="D28" i="54"/>
  <c r="D34" i="54"/>
  <c r="D26" i="54"/>
  <c r="D32" i="54"/>
  <c r="D31" i="54" s="1"/>
  <c r="M23" i="51"/>
  <c r="M19" i="51"/>
  <c r="M28" i="51"/>
  <c r="S20" i="51"/>
  <c r="M25" i="51"/>
  <c r="M35" i="51"/>
  <c r="M29" i="51"/>
  <c r="M27" i="51" s="1"/>
  <c r="M40" i="51"/>
  <c r="M32" i="51"/>
  <c r="M31" i="51" s="1"/>
  <c r="M20" i="51"/>
  <c r="M30" i="51"/>
  <c r="P18" i="51"/>
  <c r="M33" i="51"/>
  <c r="M24" i="51"/>
  <c r="M15" i="51" s="1"/>
  <c r="Y23" i="51"/>
  <c r="D28" i="51"/>
  <c r="D22" i="49"/>
  <c r="D21" i="49" s="1"/>
  <c r="D23" i="49"/>
  <c r="D39" i="49"/>
  <c r="D33" i="49"/>
  <c r="D38" i="47"/>
  <c r="D23" i="47"/>
  <c r="D28" i="47"/>
  <c r="Y28" i="44"/>
  <c r="Y25" i="44"/>
  <c r="Y20" i="44"/>
  <c r="Y33" i="44"/>
  <c r="Y29" i="44"/>
  <c r="Y27" i="44" s="1"/>
  <c r="Y36" i="44"/>
  <c r="Y26" i="44"/>
  <c r="Y32" i="44"/>
  <c r="Y31" i="44" s="1"/>
  <c r="Y34" i="44"/>
  <c r="Y37" i="44"/>
  <c r="Y30" i="44"/>
  <c r="Y22" i="44"/>
  <c r="Y35" i="44"/>
  <c r="Y38" i="44"/>
  <c r="S33" i="43"/>
  <c r="S40" i="43"/>
  <c r="S19" i="43"/>
  <c r="S18" i="43" s="1"/>
  <c r="S37" i="43"/>
  <c r="S30" i="43"/>
  <c r="S17" i="43"/>
  <c r="S16" i="43" s="1"/>
  <c r="S22" i="43"/>
  <c r="S32" i="43"/>
  <c r="S31" i="43" s="1"/>
  <c r="S23" i="43"/>
  <c r="S21" i="43" s="1"/>
  <c r="S20" i="43"/>
  <c r="S34" i="43"/>
  <c r="S35" i="43"/>
  <c r="AH24" i="43"/>
  <c r="S25" i="43"/>
  <c r="S24" i="43" s="1"/>
  <c r="S36" i="43"/>
  <c r="AH27" i="43"/>
  <c r="Y17" i="43"/>
  <c r="Y16" i="43" s="1"/>
  <c r="Y20" i="42"/>
  <c r="Y30" i="42"/>
  <c r="Y34" i="42"/>
  <c r="AE19" i="42"/>
  <c r="M29" i="42"/>
  <c r="Y32" i="42"/>
  <c r="Y31" i="42" s="1"/>
  <c r="S34" i="42"/>
  <c r="G23" i="42"/>
  <c r="G36" i="42"/>
  <c r="AE40" i="42"/>
  <c r="Y35" i="42"/>
  <c r="Y22" i="42"/>
  <c r="S35" i="42"/>
  <c r="G32" i="42"/>
  <c r="G31" i="42" s="1"/>
  <c r="G22" i="42"/>
  <c r="S38" i="42"/>
  <c r="G19" i="42"/>
  <c r="G18" i="42" s="1"/>
  <c r="Y39" i="42"/>
  <c r="S26" i="42"/>
  <c r="S24" i="42" s="1"/>
  <c r="G26" i="42"/>
  <c r="Y29" i="42"/>
  <c r="S20" i="42"/>
  <c r="S18" i="42" s="1"/>
  <c r="S29" i="42"/>
  <c r="G33" i="42"/>
  <c r="G30" i="42"/>
  <c r="AB29" i="42"/>
  <c r="M32" i="42"/>
  <c r="M31" i="42" s="1"/>
  <c r="Y23" i="42"/>
  <c r="G40" i="42"/>
  <c r="G37" i="42"/>
  <c r="AE32" i="41"/>
  <c r="AE31" i="41" s="1"/>
  <c r="AE35" i="41"/>
  <c r="M39" i="41"/>
  <c r="Y22" i="41"/>
  <c r="M30" i="41"/>
  <c r="AE23" i="41"/>
  <c r="AE21" i="41" s="1"/>
  <c r="AE37" i="41"/>
  <c r="M40" i="41"/>
  <c r="M25" i="41"/>
  <c r="AE30" i="41"/>
  <c r="AE20" i="41"/>
  <c r="M38" i="41"/>
  <c r="AE19" i="41"/>
  <c r="AE38" i="41"/>
  <c r="AE22" i="41"/>
  <c r="J34" i="41"/>
  <c r="AE29" i="41"/>
  <c r="AE39" i="41"/>
  <c r="M35" i="41"/>
  <c r="M33" i="41"/>
  <c r="Y32" i="41"/>
  <c r="Y31" i="41" s="1"/>
  <c r="M36" i="41"/>
  <c r="AE34" i="41"/>
  <c r="AE17" i="41"/>
  <c r="AE16" i="41" s="1"/>
  <c r="D30" i="43"/>
  <c r="D19" i="43"/>
  <c r="D25" i="43"/>
  <c r="D35" i="43"/>
  <c r="Y23" i="43"/>
  <c r="D36" i="43"/>
  <c r="D23" i="43"/>
  <c r="D28" i="43"/>
  <c r="D33" i="43"/>
  <c r="D34" i="43"/>
  <c r="D20" i="43"/>
  <c r="D17" i="43"/>
  <c r="D16" i="43" s="1"/>
  <c r="D26" i="43"/>
  <c r="D40" i="43"/>
  <c r="D32" i="43"/>
  <c r="D31" i="43" s="1"/>
  <c r="D39" i="43"/>
  <c r="D29" i="43"/>
  <c r="D38" i="43"/>
  <c r="D22" i="43"/>
  <c r="D19" i="42"/>
  <c r="D33" i="42"/>
  <c r="D20" i="42"/>
  <c r="D26" i="42"/>
  <c r="D38" i="42"/>
  <c r="D25" i="42"/>
  <c r="D36" i="42"/>
  <c r="D22" i="42"/>
  <c r="D21" i="42" s="1"/>
  <c r="D29" i="42"/>
  <c r="D34" i="42"/>
  <c r="D39" i="42"/>
  <c r="D17" i="42"/>
  <c r="D16" i="42" s="1"/>
  <c r="D30" i="42"/>
  <c r="D27" i="42" s="1"/>
  <c r="D35" i="42"/>
  <c r="AB35" i="41"/>
  <c r="AB40" i="41"/>
  <c r="AB39" i="41"/>
  <c r="AB28" i="41"/>
  <c r="AB25" i="41"/>
  <c r="AB23" i="41"/>
  <c r="AB21" i="41" s="1"/>
  <c r="AB30" i="41"/>
  <c r="AB27" i="41" s="1"/>
  <c r="AB29" i="41"/>
  <c r="AB34" i="41"/>
  <c r="V29" i="41"/>
  <c r="V40" i="41"/>
  <c r="V37" i="41"/>
  <c r="V39" i="41"/>
  <c r="V25" i="41"/>
  <c r="V32" i="41"/>
  <c r="V31" i="41" s="1"/>
  <c r="V34" i="41"/>
  <c r="P30" i="41"/>
  <c r="P32" i="41"/>
  <c r="P31" i="41" s="1"/>
  <c r="P39" i="41"/>
  <c r="P17" i="41"/>
  <c r="P16" i="41" s="1"/>
  <c r="M19" i="41"/>
  <c r="M20" i="41"/>
  <c r="M18" i="41" s="1"/>
  <c r="M21" i="41"/>
  <c r="J38" i="41"/>
  <c r="J37" i="41"/>
  <c r="AE34" i="42"/>
  <c r="AE33" i="42"/>
  <c r="AE20" i="42"/>
  <c r="AE18" i="42" s="1"/>
  <c r="AE30" i="42"/>
  <c r="AE35" i="42"/>
  <c r="AE36" i="42"/>
  <c r="AE26" i="42"/>
  <c r="AE25" i="42"/>
  <c r="AE28" i="42"/>
  <c r="AE37" i="42"/>
  <c r="AE23" i="42"/>
  <c r="AE21" i="42" s="1"/>
  <c r="AE39" i="42"/>
  <c r="AE17" i="42"/>
  <c r="AE16" i="42" s="1"/>
  <c r="AE38" i="42"/>
  <c r="V28" i="42"/>
  <c r="V30" i="42"/>
  <c r="V34" i="42"/>
  <c r="V25" i="42"/>
  <c r="V23" i="42"/>
  <c r="V35" i="42"/>
  <c r="V39" i="42"/>
  <c r="P22" i="42"/>
  <c r="P30" i="42"/>
  <c r="P35" i="42"/>
  <c r="P29" i="42"/>
  <c r="P38" i="42"/>
  <c r="P36" i="42"/>
  <c r="P33" i="42"/>
  <c r="P23" i="42"/>
  <c r="P34" i="42"/>
  <c r="P28" i="42"/>
  <c r="P19" i="42"/>
  <c r="P18" i="42" s="1"/>
  <c r="P26" i="42"/>
  <c r="P17" i="42"/>
  <c r="P16" i="42" s="1"/>
  <c r="P37" i="42"/>
  <c r="P40" i="42"/>
  <c r="P32" i="42"/>
  <c r="P31" i="42" s="1"/>
  <c r="P25" i="42"/>
  <c r="P20" i="42"/>
  <c r="AE35" i="43"/>
  <c r="AE20" i="43"/>
  <c r="AE38" i="43"/>
  <c r="Y18" i="43"/>
  <c r="M34" i="43"/>
  <c r="AE30" i="44"/>
  <c r="AE19" i="44"/>
  <c r="AE18" i="44" s="1"/>
  <c r="AE26" i="44"/>
  <c r="AE34" i="44"/>
  <c r="AE33" i="44"/>
  <c r="AE22" i="44"/>
  <c r="AE32" i="44"/>
  <c r="AE31" i="44" s="1"/>
  <c r="AE35" i="44"/>
  <c r="AE40" i="44"/>
  <c r="AE37" i="44"/>
  <c r="AE25" i="44"/>
  <c r="AE24" i="44" s="1"/>
  <c r="AE17" i="44"/>
  <c r="AE16" i="44" s="1"/>
  <c r="AE39" i="44"/>
  <c r="AE28" i="44"/>
  <c r="AE36" i="44"/>
  <c r="AE23" i="44"/>
  <c r="AE21" i="44" s="1"/>
  <c r="AE38" i="44"/>
  <c r="AE29" i="44"/>
  <c r="AE27" i="44" s="1"/>
  <c r="AB38" i="44"/>
  <c r="AB20" i="44"/>
  <c r="AB17" i="44"/>
  <c r="AB16" i="44" s="1"/>
  <c r="AB34" i="44"/>
  <c r="AB39" i="44"/>
  <c r="AB29" i="44"/>
  <c r="AB32" i="44"/>
  <c r="AB31" i="44" s="1"/>
  <c r="AB37" i="44"/>
  <c r="AB30" i="44"/>
  <c r="AB35" i="44"/>
  <c r="AB19" i="44"/>
  <c r="AB18" i="44" s="1"/>
  <c r="AB22" i="44"/>
  <c r="AB33" i="44"/>
  <c r="AB26" i="44"/>
  <c r="Y19" i="44"/>
  <c r="Y23" i="44"/>
  <c r="Y21" i="44" s="1"/>
  <c r="V33" i="44"/>
  <c r="V19" i="44"/>
  <c r="V23" i="44"/>
  <c r="V21" i="44" s="1"/>
  <c r="V35" i="44"/>
  <c r="V30" i="44"/>
  <c r="V39" i="44"/>
  <c r="V34" i="44"/>
  <c r="V20" i="44"/>
  <c r="V18" i="44" s="1"/>
  <c r="V36" i="44"/>
  <c r="V22" i="44"/>
  <c r="P30" i="44"/>
  <c r="P33" i="44"/>
  <c r="P26" i="44"/>
  <c r="P38" i="44"/>
  <c r="P20" i="44"/>
  <c r="P17" i="44"/>
  <c r="P16" i="44" s="1"/>
  <c r="P35" i="44"/>
  <c r="M18" i="44"/>
  <c r="D39" i="44"/>
  <c r="D33" i="44"/>
  <c r="D29" i="44"/>
  <c r="D17" i="44"/>
  <c r="D16" i="44" s="1"/>
  <c r="D38" i="44"/>
  <c r="D32" i="44"/>
  <c r="D31" i="44" s="1"/>
  <c r="D28" i="44"/>
  <c r="D27" i="44" s="1"/>
  <c r="D22" i="44"/>
  <c r="D21" i="44" s="1"/>
  <c r="D40" i="44"/>
  <c r="D36" i="44"/>
  <c r="D30" i="44"/>
  <c r="D26" i="44"/>
  <c r="D25" i="44"/>
  <c r="D37" i="44"/>
  <c r="D34" i="44"/>
  <c r="D19" i="44"/>
  <c r="D20" i="44"/>
  <c r="D35" i="44"/>
  <c r="AE19" i="45"/>
  <c r="Y17" i="45"/>
  <c r="Y16" i="45" s="1"/>
  <c r="V24" i="45"/>
  <c r="V33" i="45"/>
  <c r="V36" i="45"/>
  <c r="V17" i="45"/>
  <c r="V16" i="45" s="1"/>
  <c r="V28" i="45"/>
  <c r="V22" i="45"/>
  <c r="V38" i="45"/>
  <c r="V23" i="45"/>
  <c r="V21" i="45" s="1"/>
  <c r="V19" i="45"/>
  <c r="V18" i="45" s="1"/>
  <c r="V39" i="45"/>
  <c r="V30" i="45"/>
  <c r="V27" i="45" s="1"/>
  <c r="V26" i="45"/>
  <c r="V32" i="45"/>
  <c r="V31" i="45" s="1"/>
  <c r="V35" i="45"/>
  <c r="V29" i="45"/>
  <c r="V20" i="45"/>
  <c r="V34" i="45"/>
  <c r="P18" i="45"/>
  <c r="M35" i="45"/>
  <c r="M20" i="45"/>
  <c r="M32" i="45"/>
  <c r="M31" i="45" s="1"/>
  <c r="M23" i="45"/>
  <c r="D24" i="45"/>
  <c r="AE17" i="46"/>
  <c r="AE16" i="46" s="1"/>
  <c r="AE29" i="46"/>
  <c r="AE35" i="46"/>
  <c r="AE19" i="46"/>
  <c r="AE20" i="46"/>
  <c r="AE40" i="46"/>
  <c r="AE39" i="46"/>
  <c r="AE30" i="46"/>
  <c r="AE27" i="46" s="1"/>
  <c r="AE23" i="46"/>
  <c r="AE22" i="46"/>
  <c r="AE32" i="46"/>
  <c r="AE31" i="46" s="1"/>
  <c r="AE26" i="46"/>
  <c r="AE25" i="46"/>
  <c r="AE24" i="46" s="1"/>
  <c r="AE34" i="46"/>
  <c r="AE33" i="46"/>
  <c r="Y25" i="46"/>
  <c r="Y29" i="46"/>
  <c r="Y19" i="46"/>
  <c r="Y35" i="46"/>
  <c r="Y23" i="46"/>
  <c r="Y36" i="46"/>
  <c r="Y28" i="46"/>
  <c r="Y22" i="46"/>
  <c r="Y37" i="46"/>
  <c r="Y38" i="46"/>
  <c r="Y20" i="46"/>
  <c r="Y18" i="46" s="1"/>
  <c r="Y33" i="46"/>
  <c r="Y34" i="46"/>
  <c r="Y39" i="46"/>
  <c r="Y26" i="46"/>
  <c r="Y32" i="46"/>
  <c r="Y31" i="46" s="1"/>
  <c r="Y17" i="46"/>
  <c r="Y16" i="46" s="1"/>
  <c r="Y30" i="46"/>
  <c r="V27" i="46"/>
  <c r="S20" i="46"/>
  <c r="S36" i="46"/>
  <c r="P30" i="46"/>
  <c r="P27" i="46" s="1"/>
  <c r="P17" i="46"/>
  <c r="P16" i="46" s="1"/>
  <c r="P39" i="46"/>
  <c r="P32" i="46"/>
  <c r="P31" i="46" s="1"/>
  <c r="P23" i="46"/>
  <c r="P40" i="46"/>
  <c r="P33" i="46"/>
  <c r="P22" i="46"/>
  <c r="P21" i="46" s="1"/>
  <c r="P20" i="46"/>
  <c r="P35" i="46"/>
  <c r="P19" i="46"/>
  <c r="P25" i="46"/>
  <c r="P24" i="46" s="1"/>
  <c r="P37" i="46"/>
  <c r="J32" i="46"/>
  <c r="J31" i="46" s="1"/>
  <c r="J36" i="46"/>
  <c r="J40" i="46"/>
  <c r="J26" i="46"/>
  <c r="J39" i="46"/>
  <c r="J25" i="46"/>
  <c r="G34" i="46"/>
  <c r="D26" i="46"/>
  <c r="D20" i="46"/>
  <c r="D35" i="46"/>
  <c r="D37" i="46"/>
  <c r="D28" i="46"/>
  <c r="D19" i="46"/>
  <c r="D18" i="46" s="1"/>
  <c r="AB36" i="47"/>
  <c r="AB26" i="47"/>
  <c r="AB23" i="47"/>
  <c r="AB39" i="47"/>
  <c r="AB38" i="47"/>
  <c r="AB28" i="47"/>
  <c r="AB30" i="47"/>
  <c r="AB17" i="47"/>
  <c r="AB16" i="47" s="1"/>
  <c r="AB32" i="47"/>
  <c r="AB31" i="47" s="1"/>
  <c r="AB20" i="47"/>
  <c r="AB35" i="47"/>
  <c r="AB22" i="47"/>
  <c r="AB21" i="47" s="1"/>
  <c r="AB33" i="47"/>
  <c r="AB29" i="47"/>
  <c r="AB25" i="47"/>
  <c r="AB34" i="47"/>
  <c r="AB19" i="47"/>
  <c r="AB37" i="47"/>
  <c r="Y34" i="47"/>
  <c r="Y39" i="47"/>
  <c r="Y26" i="47"/>
  <c r="Y36" i="47"/>
  <c r="Y19" i="47"/>
  <c r="Y37" i="47"/>
  <c r="Y17" i="47"/>
  <c r="Y16" i="47" s="1"/>
  <c r="Y32" i="47"/>
  <c r="Y31" i="47" s="1"/>
  <c r="Y29" i="47"/>
  <c r="Y30" i="47"/>
  <c r="Y35" i="47"/>
  <c r="Y23" i="47"/>
  <c r="Y21" i="47" s="1"/>
  <c r="Y33" i="47"/>
  <c r="Y40" i="47"/>
  <c r="Y38" i="47"/>
  <c r="Y28" i="47"/>
  <c r="Y27" i="47" s="1"/>
  <c r="V21" i="47"/>
  <c r="P18" i="47"/>
  <c r="M35" i="47"/>
  <c r="M26" i="47"/>
  <c r="M22" i="47"/>
  <c r="M17" i="47"/>
  <c r="M16" i="47" s="1"/>
  <c r="M34" i="47"/>
  <c r="M40" i="47"/>
  <c r="M32" i="47"/>
  <c r="M31" i="47" s="1"/>
  <c r="M28" i="47"/>
  <c r="M39" i="47"/>
  <c r="M30" i="47"/>
  <c r="M38" i="47"/>
  <c r="AE17" i="48"/>
  <c r="AE16" i="48" s="1"/>
  <c r="AE20" i="48"/>
  <c r="AE23" i="48"/>
  <c r="AE34" i="48"/>
  <c r="AE19" i="48"/>
  <c r="AE26" i="48"/>
  <c r="AE22" i="48"/>
  <c r="AE30" i="48"/>
  <c r="AE27" i="48" s="1"/>
  <c r="AE35" i="48"/>
  <c r="AE28" i="48"/>
  <c r="AE36" i="48"/>
  <c r="AB24" i="48"/>
  <c r="V29" i="48"/>
  <c r="V19" i="48"/>
  <c r="S28" i="48"/>
  <c r="S30" i="48"/>
  <c r="S34" i="48"/>
  <c r="S23" i="48"/>
  <c r="S35" i="48"/>
  <c r="AE21" i="49"/>
  <c r="M19" i="49"/>
  <c r="M28" i="49"/>
  <c r="M37" i="49"/>
  <c r="M32" i="49"/>
  <c r="M31" i="49" s="1"/>
  <c r="M23" i="49"/>
  <c r="M20" i="49"/>
  <c r="M18" i="49" s="1"/>
  <c r="M34" i="49"/>
  <c r="M22" i="49"/>
  <c r="M21" i="49" s="1"/>
  <c r="M36" i="49"/>
  <c r="M29" i="49"/>
  <c r="M40" i="49"/>
  <c r="S34" i="50"/>
  <c r="S20" i="50"/>
  <c r="S40" i="50"/>
  <c r="S39" i="50"/>
  <c r="S36" i="50"/>
  <c r="S25" i="50"/>
  <c r="S38" i="50"/>
  <c r="S17" i="50"/>
  <c r="S16" i="50" s="1"/>
  <c r="S19" i="50"/>
  <c r="M21" i="50"/>
  <c r="M18" i="50"/>
  <c r="D25" i="50"/>
  <c r="AE26" i="51"/>
  <c r="AE34" i="51"/>
  <c r="AE32" i="51"/>
  <c r="AE31" i="51" s="1"/>
  <c r="AE33" i="51"/>
  <c r="AE40" i="51"/>
  <c r="AE17" i="51"/>
  <c r="AE16" i="51" s="1"/>
  <c r="AE35" i="51"/>
  <c r="AE25" i="51"/>
  <c r="AE30" i="51"/>
  <c r="AE39" i="51"/>
  <c r="AE29" i="51"/>
  <c r="AB37" i="51"/>
  <c r="AB28" i="51"/>
  <c r="AB35" i="51"/>
  <c r="AB30" i="51"/>
  <c r="AB19" i="51"/>
  <c r="AB39" i="51"/>
  <c r="AB34" i="51"/>
  <c r="AB17" i="51"/>
  <c r="AB16" i="51" s="1"/>
  <c r="AB20" i="51"/>
  <c r="AB33" i="51"/>
  <c r="AB29" i="51"/>
  <c r="AB32" i="51"/>
  <c r="AB31" i="51" s="1"/>
  <c r="AB38" i="51"/>
  <c r="AB22" i="51"/>
  <c r="AB21" i="51" s="1"/>
  <c r="AB26" i="51"/>
  <c r="AB36" i="51"/>
  <c r="AB23" i="51"/>
  <c r="AB25" i="51"/>
  <c r="Y29" i="51"/>
  <c r="Y27" i="51" s="1"/>
  <c r="S22" i="51"/>
  <c r="S37" i="51"/>
  <c r="S36" i="51"/>
  <c r="M18" i="51"/>
  <c r="D34" i="51"/>
  <c r="D19" i="51"/>
  <c r="D17" i="51"/>
  <c r="D16" i="51" s="1"/>
  <c r="D35" i="51"/>
  <c r="D22" i="51"/>
  <c r="D23" i="51"/>
  <c r="D38" i="51"/>
  <c r="D25" i="51"/>
  <c r="D24" i="51" s="1"/>
  <c r="D32" i="51"/>
  <c r="D31" i="51" s="1"/>
  <c r="D39" i="51"/>
  <c r="D33" i="51"/>
  <c r="D36" i="51"/>
  <c r="D30" i="51"/>
  <c r="D20" i="51"/>
  <c r="D37" i="51"/>
  <c r="D29" i="51"/>
  <c r="AE33" i="52"/>
  <c r="AE26" i="52"/>
  <c r="AE32" i="52"/>
  <c r="AE31" i="52" s="1"/>
  <c r="AE23" i="52"/>
  <c r="AE17" i="52"/>
  <c r="AE16" i="52" s="1"/>
  <c r="AE28" i="52"/>
  <c r="AB38" i="52"/>
  <c r="AB26" i="52"/>
  <c r="AB22" i="52"/>
  <c r="AB35" i="52"/>
  <c r="AB30" i="52"/>
  <c r="Y29" i="52"/>
  <c r="Y32" i="52"/>
  <c r="Y31" i="52" s="1"/>
  <c r="Y20" i="52"/>
  <c r="V37" i="52"/>
  <c r="V30" i="52"/>
  <c r="V38" i="52"/>
  <c r="V40" i="52"/>
  <c r="V17" i="52"/>
  <c r="V16" i="52" s="1"/>
  <c r="V20" i="52"/>
  <c r="V39" i="52"/>
  <c r="V19" i="52"/>
  <c r="V22" i="52"/>
  <c r="V35" i="52"/>
  <c r="V32" i="52"/>
  <c r="V31" i="52" s="1"/>
  <c r="V23" i="52"/>
  <c r="V21" i="52" s="1"/>
  <c r="V25" i="52"/>
  <c r="V24" i="52" s="1"/>
  <c r="V34" i="52"/>
  <c r="V28" i="52"/>
  <c r="V27" i="52" s="1"/>
  <c r="V36" i="52"/>
  <c r="P21" i="52"/>
  <c r="G35" i="52"/>
  <c r="G33" i="52"/>
  <c r="AE19" i="58"/>
  <c r="AE18" i="58" s="1"/>
  <c r="V26" i="58"/>
  <c r="V24" i="58" s="1"/>
  <c r="V20" i="58"/>
  <c r="V18" i="58" s="1"/>
  <c r="V17" i="58"/>
  <c r="V16" i="58" s="1"/>
  <c r="V33" i="58"/>
  <c r="V19" i="58"/>
  <c r="V23" i="58"/>
  <c r="V35" i="58"/>
  <c r="V30" i="58"/>
  <c r="V37" i="58"/>
  <c r="V32" i="58"/>
  <c r="V31" i="58" s="1"/>
  <c r="V39" i="58"/>
  <c r="V34" i="58"/>
  <c r="V22" i="58"/>
  <c r="V36" i="58"/>
  <c r="V25" i="58"/>
  <c r="V38" i="58"/>
  <c r="V29" i="58"/>
  <c r="V28" i="58"/>
  <c r="P39" i="58"/>
  <c r="P36" i="58"/>
  <c r="J22" i="58"/>
  <c r="J30" i="58"/>
  <c r="J34" i="58"/>
  <c r="J29" i="58"/>
  <c r="AB21" i="57"/>
  <c r="Y19" i="57"/>
  <c r="Y25" i="57"/>
  <c r="Y34" i="57"/>
  <c r="Y29" i="57"/>
  <c r="Y30" i="57"/>
  <c r="Y36" i="57"/>
  <c r="Y28" i="57"/>
  <c r="Y17" i="57"/>
  <c r="Y16" i="57" s="1"/>
  <c r="Y35" i="57"/>
  <c r="Y32" i="57"/>
  <c r="Y31" i="57" s="1"/>
  <c r="Y22" i="57"/>
  <c r="Y39" i="57"/>
  <c r="Y33" i="57"/>
  <c r="Y38" i="57"/>
  <c r="Y20" i="57"/>
  <c r="Y26" i="57"/>
  <c r="Y24" i="57" s="1"/>
  <c r="P36" i="57"/>
  <c r="P35" i="57"/>
  <c r="D19" i="57"/>
  <c r="D22" i="56"/>
  <c r="D21" i="56" s="1"/>
  <c r="D30" i="56"/>
  <c r="D36" i="56"/>
  <c r="D17" i="56"/>
  <c r="D16" i="56" s="1"/>
  <c r="D29" i="56"/>
  <c r="D39" i="56"/>
  <c r="D33" i="56"/>
  <c r="D32" i="56"/>
  <c r="D31" i="56" s="1"/>
  <c r="D35" i="56"/>
  <c r="G21" i="56"/>
  <c r="M21" i="56"/>
  <c r="AE38" i="56"/>
  <c r="AE35" i="56"/>
  <c r="AE28" i="56"/>
  <c r="AE30" i="56"/>
  <c r="AE39" i="56"/>
  <c r="AE32" i="56"/>
  <c r="AE31" i="56" s="1"/>
  <c r="AE19" i="56"/>
  <c r="AE36" i="56"/>
  <c r="AE20" i="56"/>
  <c r="AE17" i="56"/>
  <c r="AE16" i="56" s="1"/>
  <c r="AE26" i="56"/>
  <c r="D22" i="54"/>
  <c r="D21" i="54" s="1"/>
  <c r="D37" i="54"/>
  <c r="D38" i="54"/>
  <c r="D23" i="54"/>
  <c r="D25" i="54"/>
  <c r="D35" i="54"/>
  <c r="D39" i="54"/>
  <c r="D17" i="54"/>
  <c r="D16" i="54" s="1"/>
  <c r="D36" i="54"/>
  <c r="D30" i="54"/>
  <c r="D20" i="54"/>
  <c r="D33" i="54"/>
  <c r="D29" i="54"/>
  <c r="M21" i="54"/>
  <c r="M27" i="54"/>
  <c r="S30" i="54"/>
  <c r="S39" i="54"/>
  <c r="S23" i="54"/>
  <c r="AE19" i="54"/>
  <c r="AE34" i="54"/>
  <c r="AE40" i="54"/>
  <c r="AE22" i="58"/>
  <c r="AE21" i="58" s="1"/>
  <c r="AE38" i="58"/>
  <c r="AE25" i="58"/>
  <c r="AE37" i="58"/>
  <c r="AE32" i="58"/>
  <c r="AE31" i="58" s="1"/>
  <c r="AE20" i="58"/>
  <c r="AE26" i="58"/>
  <c r="AE36" i="58"/>
  <c r="AE30" i="58"/>
  <c r="AE17" i="58"/>
  <c r="AE16" i="58" s="1"/>
  <c r="AE35" i="58"/>
  <c r="AE28" i="58"/>
  <c r="AE25" i="54"/>
  <c r="AE32" i="54"/>
  <c r="AE31" i="54" s="1"/>
  <c r="AE26" i="54"/>
  <c r="AE35" i="52"/>
  <c r="AE29" i="52"/>
  <c r="AE37" i="52"/>
  <c r="AE22" i="52"/>
  <c r="AE21" i="52" s="1"/>
  <c r="AE19" i="52"/>
  <c r="AE39" i="52"/>
  <c r="AE25" i="52"/>
  <c r="AE38" i="52"/>
  <c r="AE36" i="52"/>
  <c r="AE40" i="52"/>
  <c r="AE20" i="52"/>
  <c r="AE21" i="50"/>
  <c r="AE18" i="49"/>
  <c r="AE18" i="46"/>
  <c r="AE17" i="45"/>
  <c r="AE16" i="45" s="1"/>
  <c r="AE35" i="45"/>
  <c r="AE25" i="45"/>
  <c r="AE23" i="45"/>
  <c r="AE37" i="45"/>
  <c r="AE28" i="45"/>
  <c r="AE30" i="45"/>
  <c r="AE20" i="45"/>
  <c r="AE18" i="45" s="1"/>
  <c r="AE29" i="45"/>
  <c r="AE22" i="45"/>
  <c r="AE40" i="45"/>
  <c r="AE38" i="45"/>
  <c r="AE26" i="45"/>
  <c r="AE22" i="43"/>
  <c r="AE25" i="43"/>
  <c r="AE24" i="43" s="1"/>
  <c r="AE40" i="43"/>
  <c r="AE29" i="43"/>
  <c r="AE18" i="41"/>
  <c r="AB27" i="57"/>
  <c r="AB21" i="56"/>
  <c r="AB24" i="54"/>
  <c r="AB19" i="52"/>
  <c r="AB23" i="52"/>
  <c r="AB29" i="52"/>
  <c r="AB36" i="52"/>
  <c r="AB39" i="52"/>
  <c r="AB17" i="52"/>
  <c r="AB16" i="52" s="1"/>
  <c r="AB34" i="52"/>
  <c r="AB20" i="52"/>
  <c r="AB28" i="52"/>
  <c r="AB32" i="52"/>
  <c r="AB31" i="52" s="1"/>
  <c r="AB25" i="52"/>
  <c r="AB24" i="52" s="1"/>
  <c r="AB33" i="52"/>
  <c r="AB37" i="52"/>
  <c r="AB18" i="51"/>
  <c r="AB18" i="50"/>
  <c r="AB34" i="50"/>
  <c r="AB17" i="50"/>
  <c r="AB16" i="50" s="1"/>
  <c r="AB32" i="50"/>
  <c r="AB31" i="50" s="1"/>
  <c r="AB39" i="50"/>
  <c r="AB29" i="50"/>
  <c r="AB30" i="50"/>
  <c r="AB37" i="50"/>
  <c r="AB22" i="50"/>
  <c r="AB21" i="50" s="1"/>
  <c r="AB33" i="50"/>
  <c r="AB28" i="50"/>
  <c r="AB26" i="50"/>
  <c r="AB24" i="50" s="1"/>
  <c r="AB38" i="48"/>
  <c r="AB28" i="48"/>
  <c r="AB35" i="48"/>
  <c r="AB17" i="48"/>
  <c r="AB16" i="48" s="1"/>
  <c r="AB36" i="48"/>
  <c r="AB33" i="48"/>
  <c r="AB32" i="48"/>
  <c r="AB31" i="48" s="1"/>
  <c r="AB30" i="48"/>
  <c r="AB22" i="48"/>
  <c r="AB21" i="48" s="1"/>
  <c r="AB19" i="48"/>
  <c r="AB20" i="48"/>
  <c r="AB29" i="48"/>
  <c r="AB18" i="45"/>
  <c r="AB22" i="43"/>
  <c r="AB25" i="43"/>
  <c r="AB26" i="43"/>
  <c r="AB38" i="43"/>
  <c r="AB32" i="43"/>
  <c r="AB31" i="43" s="1"/>
  <c r="AB37" i="43"/>
  <c r="AB30" i="43"/>
  <c r="AB27" i="43" s="1"/>
  <c r="AB23" i="43"/>
  <c r="AB35" i="43"/>
  <c r="AB36" i="43"/>
  <c r="AB20" i="43"/>
  <c r="AB37" i="42"/>
  <c r="AB19" i="42"/>
  <c r="AB18" i="42" s="1"/>
  <c r="AB34" i="42"/>
  <c r="AB33" i="41"/>
  <c r="AB19" i="41"/>
  <c r="AB37" i="41"/>
  <c r="AB32" i="41"/>
  <c r="AB31" i="41" s="1"/>
  <c r="AB17" i="41"/>
  <c r="AB16" i="41" s="1"/>
  <c r="AB20" i="41"/>
  <c r="Y32" i="58"/>
  <c r="Y31" i="58" s="1"/>
  <c r="Y28" i="58"/>
  <c r="Y37" i="58"/>
  <c r="Y30" i="58"/>
  <c r="Y25" i="58"/>
  <c r="Y24" i="58" s="1"/>
  <c r="Y17" i="58"/>
  <c r="Y16" i="58" s="1"/>
  <c r="Y33" i="58"/>
  <c r="Y29" i="58"/>
  <c r="Y35" i="58"/>
  <c r="Y26" i="58"/>
  <c r="Y36" i="58"/>
  <c r="Y19" i="58"/>
  <c r="Y18" i="58" s="1"/>
  <c r="Y23" i="58"/>
  <c r="Y21" i="58" s="1"/>
  <c r="Y23" i="57"/>
  <c r="Y37" i="57"/>
  <c r="Y36" i="56"/>
  <c r="Y29" i="56"/>
  <c r="Y28" i="56"/>
  <c r="Y20" i="56"/>
  <c r="Y35" i="56"/>
  <c r="Y26" i="56"/>
  <c r="Y24" i="56" s="1"/>
  <c r="Y23" i="56"/>
  <c r="Y21" i="56" s="1"/>
  <c r="Y34" i="56"/>
  <c r="Y25" i="56"/>
  <c r="Y40" i="56"/>
  <c r="Y22" i="56"/>
  <c r="Y33" i="56"/>
  <c r="Y32" i="56"/>
  <c r="Y31" i="56" s="1"/>
  <c r="Y30" i="56"/>
  <c r="Y27" i="56" s="1"/>
  <c r="Y19" i="56"/>
  <c r="Y18" i="56" s="1"/>
  <c r="Y29" i="54"/>
  <c r="Y27" i="54" s="1"/>
  <c r="Y32" i="54"/>
  <c r="Y31" i="54" s="1"/>
  <c r="Y33" i="54"/>
  <c r="Y28" i="54"/>
  <c r="Y30" i="54"/>
  <c r="Y19" i="54"/>
  <c r="Y39" i="54"/>
  <c r="Y23" i="54"/>
  <c r="Y21" i="54" s="1"/>
  <c r="Y17" i="54"/>
  <c r="Y16" i="54" s="1"/>
  <c r="Y38" i="54"/>
  <c r="Y40" i="54"/>
  <c r="Y20" i="54"/>
  <c r="Y37" i="54"/>
  <c r="Y25" i="54"/>
  <c r="Y35" i="54"/>
  <c r="Y26" i="54"/>
  <c r="Y33" i="52"/>
  <c r="Y25" i="52"/>
  <c r="Y30" i="52"/>
  <c r="Y17" i="52"/>
  <c r="Y16" i="52" s="1"/>
  <c r="Y40" i="52"/>
  <c r="Y35" i="52"/>
  <c r="Y34" i="52"/>
  <c r="Y37" i="52"/>
  <c r="Y36" i="52"/>
  <c r="Y23" i="52"/>
  <c r="Y22" i="52"/>
  <c r="Y38" i="52"/>
  <c r="Y28" i="52"/>
  <c r="Y26" i="52"/>
  <c r="Y19" i="52"/>
  <c r="Y18" i="52" s="1"/>
  <c r="Y24" i="50"/>
  <c r="Y21" i="50"/>
  <c r="Y17" i="49"/>
  <c r="Y16" i="49" s="1"/>
  <c r="Y34" i="49"/>
  <c r="Y26" i="49"/>
  <c r="Y25" i="49"/>
  <c r="Y36" i="49"/>
  <c r="Y28" i="49"/>
  <c r="Y38" i="49"/>
  <c r="Y35" i="49"/>
  <c r="Y23" i="49"/>
  <c r="Y40" i="49"/>
  <c r="Y39" i="49"/>
  <c r="Y18" i="49"/>
  <c r="Y30" i="48"/>
  <c r="Y22" i="48"/>
  <c r="Y39" i="48"/>
  <c r="Y37" i="48"/>
  <c r="Y35" i="48"/>
  <c r="Y38" i="48"/>
  <c r="Y19" i="48"/>
  <c r="Y17" i="48"/>
  <c r="Y16" i="48" s="1"/>
  <c r="Y36" i="48"/>
  <c r="Y28" i="48"/>
  <c r="Y26" i="48"/>
  <c r="Y24" i="48" s="1"/>
  <c r="Y21" i="48"/>
  <c r="Y18" i="44"/>
  <c r="Y17" i="44"/>
  <c r="Y16" i="44" s="1"/>
  <c r="Y24" i="44"/>
  <c r="Y30" i="41"/>
  <c r="Y19" i="41"/>
  <c r="Y36" i="41"/>
  <c r="Y29" i="41"/>
  <c r="Y39" i="41"/>
  <c r="Y37" i="41"/>
  <c r="Y26" i="41"/>
  <c r="Y24" i="41" s="1"/>
  <c r="Y28" i="41"/>
  <c r="Y34" i="41"/>
  <c r="Y25" i="41"/>
  <c r="Y17" i="41"/>
  <c r="Y16" i="41" s="1"/>
  <c r="Y38" i="41"/>
  <c r="Y20" i="41"/>
  <c r="Y18" i="41" s="1"/>
  <c r="Y33" i="41"/>
  <c r="Y23" i="41"/>
  <c r="Y21" i="41" s="1"/>
  <c r="V21" i="57"/>
  <c r="V25" i="56"/>
  <c r="V36" i="56"/>
  <c r="V37" i="56"/>
  <c r="V34" i="56"/>
  <c r="V28" i="56"/>
  <c r="V38" i="56"/>
  <c r="V26" i="56"/>
  <c r="V40" i="56"/>
  <c r="V20" i="56"/>
  <c r="V33" i="56"/>
  <c r="V39" i="56"/>
  <c r="V22" i="56"/>
  <c r="V19" i="56"/>
  <c r="V17" i="56"/>
  <c r="V16" i="56" s="1"/>
  <c r="V29" i="56"/>
  <c r="V30" i="56"/>
  <c r="V23" i="56"/>
  <c r="V35" i="56"/>
  <c r="V32" i="54"/>
  <c r="V31" i="54" s="1"/>
  <c r="V38" i="54"/>
  <c r="V40" i="54"/>
  <c r="V29" i="54"/>
  <c r="V27" i="54" s="1"/>
  <c r="V35" i="54"/>
  <c r="V37" i="54"/>
  <c r="V17" i="54"/>
  <c r="V16" i="54" s="1"/>
  <c r="V39" i="51"/>
  <c r="V32" i="51"/>
  <c r="V31" i="51" s="1"/>
  <c r="V38" i="51"/>
  <c r="V23" i="51"/>
  <c r="V37" i="51"/>
  <c r="V20" i="51"/>
  <c r="V21" i="50"/>
  <c r="V20" i="48"/>
  <c r="V18" i="48" s="1"/>
  <c r="V34" i="48"/>
  <c r="V26" i="48"/>
  <c r="V25" i="48"/>
  <c r="V40" i="48"/>
  <c r="V33" i="48"/>
  <c r="V28" i="48"/>
  <c r="V27" i="48" s="1"/>
  <c r="V27" i="47"/>
  <c r="V21" i="46"/>
  <c r="V24" i="44"/>
  <c r="V37" i="42"/>
  <c r="V19" i="42"/>
  <c r="V17" i="42"/>
  <c r="V16" i="42" s="1"/>
  <c r="V20" i="42"/>
  <c r="V32" i="42"/>
  <c r="V31" i="42" s="1"/>
  <c r="V26" i="42"/>
  <c r="V36" i="42"/>
  <c r="V33" i="42"/>
  <c r="V38" i="42"/>
  <c r="V22" i="42"/>
  <c r="V21" i="42" s="1"/>
  <c r="V20" i="41"/>
  <c r="V36" i="41"/>
  <c r="V22" i="41"/>
  <c r="V38" i="41"/>
  <c r="V26" i="41"/>
  <c r="V28" i="41"/>
  <c r="V17" i="41"/>
  <c r="V16" i="41" s="1"/>
  <c r="V33" i="41"/>
  <c r="V19" i="41"/>
  <c r="V18" i="41" s="1"/>
  <c r="V23" i="41"/>
  <c r="V35" i="41"/>
  <c r="S22" i="57"/>
  <c r="S26" i="57"/>
  <c r="S33" i="57"/>
  <c r="S30" i="57"/>
  <c r="S19" i="57"/>
  <c r="S32" i="57"/>
  <c r="S31" i="57" s="1"/>
  <c r="S17" i="57"/>
  <c r="S16" i="57" s="1"/>
  <c r="S23" i="57"/>
  <c r="S35" i="57"/>
  <c r="S29" i="57"/>
  <c r="S37" i="57"/>
  <c r="S35" i="54"/>
  <c r="S22" i="54"/>
  <c r="S21" i="54" s="1"/>
  <c r="S17" i="54"/>
  <c r="S16" i="54" s="1"/>
  <c r="S19" i="54"/>
  <c r="S32" i="54"/>
  <c r="S31" i="54" s="1"/>
  <c r="S40" i="54"/>
  <c r="S37" i="54"/>
  <c r="S32" i="52"/>
  <c r="S31" i="52" s="1"/>
  <c r="S20" i="52"/>
  <c r="S38" i="52"/>
  <c r="S29" i="52"/>
  <c r="S37" i="52"/>
  <c r="S40" i="52"/>
  <c r="S25" i="52"/>
  <c r="S24" i="52" s="1"/>
  <c r="S35" i="52"/>
  <c r="S19" i="52"/>
  <c r="S32" i="48"/>
  <c r="S31" i="48" s="1"/>
  <c r="S26" i="48"/>
  <c r="S33" i="48"/>
  <c r="S36" i="48"/>
  <c r="S37" i="48"/>
  <c r="S22" i="48"/>
  <c r="S38" i="48"/>
  <c r="S29" i="48"/>
  <c r="S25" i="48"/>
  <c r="S40" i="48"/>
  <c r="S19" i="48"/>
  <c r="S19" i="47"/>
  <c r="S18" i="47" s="1"/>
  <c r="S17" i="47"/>
  <c r="S16" i="47" s="1"/>
  <c r="S32" i="47"/>
  <c r="S31" i="47" s="1"/>
  <c r="S35" i="47"/>
  <c r="S26" i="47"/>
  <c r="S34" i="47"/>
  <c r="S37" i="47"/>
  <c r="S22" i="47"/>
  <c r="S21" i="47" s="1"/>
  <c r="S38" i="47"/>
  <c r="S29" i="47"/>
  <c r="S27" i="47" s="1"/>
  <c r="S25" i="47"/>
  <c r="S20" i="44"/>
  <c r="S17" i="44"/>
  <c r="S16" i="44" s="1"/>
  <c r="P20" i="57"/>
  <c r="P18" i="56"/>
  <c r="P24" i="52"/>
  <c r="P27" i="52"/>
  <c r="P24" i="50"/>
  <c r="P18" i="49"/>
  <c r="P29" i="48"/>
  <c r="P32" i="48"/>
  <c r="P31" i="48" s="1"/>
  <c r="P18" i="46"/>
  <c r="P21" i="45"/>
  <c r="P32" i="44"/>
  <c r="P31" i="44" s="1"/>
  <c r="P29" i="44"/>
  <c r="P36" i="44"/>
  <c r="P28" i="44"/>
  <c r="P22" i="44"/>
  <c r="P37" i="44"/>
  <c r="P23" i="44"/>
  <c r="P21" i="44" s="1"/>
  <c r="P40" i="44"/>
  <c r="P25" i="44"/>
  <c r="P24" i="44" s="1"/>
  <c r="P34" i="44"/>
  <c r="P19" i="44"/>
  <c r="P23" i="43"/>
  <c r="P40" i="43"/>
  <c r="P28" i="43"/>
  <c r="P35" i="43"/>
  <c r="P26" i="43"/>
  <c r="P24" i="43" s="1"/>
  <c r="P32" i="43"/>
  <c r="P31" i="43" s="1"/>
  <c r="P22" i="43"/>
  <c r="P30" i="43"/>
  <c r="P20" i="43"/>
  <c r="P18" i="43" s="1"/>
  <c r="P29" i="43"/>
  <c r="P36" i="43"/>
  <c r="P38" i="41"/>
  <c r="P23" i="41"/>
  <c r="P22" i="41"/>
  <c r="P29" i="41"/>
  <c r="P28" i="41"/>
  <c r="P20" i="41"/>
  <c r="P19" i="41"/>
  <c r="P35" i="41"/>
  <c r="P34" i="41"/>
  <c r="P26" i="41"/>
  <c r="P36" i="41"/>
  <c r="P33" i="41"/>
  <c r="P25" i="41"/>
  <c r="P40" i="41"/>
  <c r="M22" i="58"/>
  <c r="M38" i="58"/>
  <c r="M35" i="58"/>
  <c r="M23" i="58"/>
  <c r="M21" i="58" s="1"/>
  <c r="M34" i="58"/>
  <c r="M33" i="58"/>
  <c r="M28" i="58"/>
  <c r="M36" i="58"/>
  <c r="M29" i="58"/>
  <c r="M17" i="58"/>
  <c r="M16" i="58" s="1"/>
  <c r="M25" i="58"/>
  <c r="M24" i="58" s="1"/>
  <c r="M39" i="58"/>
  <c r="M40" i="58"/>
  <c r="M27" i="56"/>
  <c r="M24" i="54"/>
  <c r="M33" i="52"/>
  <c r="M22" i="52"/>
  <c r="M32" i="52"/>
  <c r="M31" i="52" s="1"/>
  <c r="M34" i="52"/>
  <c r="M21" i="51"/>
  <c r="M24" i="50"/>
  <c r="M37" i="48"/>
  <c r="M17" i="48"/>
  <c r="M16" i="48" s="1"/>
  <c r="M38" i="48"/>
  <c r="M25" i="48"/>
  <c r="M24" i="48" s="1"/>
  <c r="M35" i="48"/>
  <c r="M29" i="48"/>
  <c r="M30" i="48"/>
  <c r="M39" i="48"/>
  <c r="M20" i="48"/>
  <c r="M40" i="48"/>
  <c r="M32" i="48"/>
  <c r="M31" i="48" s="1"/>
  <c r="M33" i="48"/>
  <c r="M36" i="48"/>
  <c r="M19" i="48"/>
  <c r="M23" i="48"/>
  <c r="M21" i="48" s="1"/>
  <c r="M34" i="48"/>
  <c r="M28" i="48"/>
  <c r="M24" i="47"/>
  <c r="M27" i="47"/>
  <c r="M25" i="46"/>
  <c r="M26" i="46"/>
  <c r="M34" i="46"/>
  <c r="M30" i="46"/>
  <c r="M17" i="46"/>
  <c r="M16" i="46" s="1"/>
  <c r="M32" i="46"/>
  <c r="M31" i="46" s="1"/>
  <c r="M39" i="46"/>
  <c r="M38" i="46"/>
  <c r="M37" i="46"/>
  <c r="M29" i="46"/>
  <c r="M28" i="46"/>
  <c r="M22" i="46"/>
  <c r="M35" i="46"/>
  <c r="M36" i="46"/>
  <c r="M23" i="46"/>
  <c r="M40" i="46"/>
  <c r="M33" i="46"/>
  <c r="M19" i="46"/>
  <c r="M18" i="46" s="1"/>
  <c r="M34" i="45"/>
  <c r="M26" i="45"/>
  <c r="M36" i="45"/>
  <c r="M33" i="45"/>
  <c r="M40" i="45"/>
  <c r="M37" i="45"/>
  <c r="M22" i="45"/>
  <c r="M21" i="45" s="1"/>
  <c r="M25" i="45"/>
  <c r="M39" i="45"/>
  <c r="M19" i="45"/>
  <c r="M18" i="45" s="1"/>
  <c r="M17" i="45"/>
  <c r="M16" i="45" s="1"/>
  <c r="M21" i="44"/>
  <c r="M38" i="43"/>
  <c r="M32" i="43"/>
  <c r="M31" i="43" s="1"/>
  <c r="M28" i="43"/>
  <c r="M37" i="43"/>
  <c r="M29" i="43"/>
  <c r="M23" i="43"/>
  <c r="M30" i="43"/>
  <c r="M19" i="43"/>
  <c r="M35" i="43"/>
  <c r="M26" i="43"/>
  <c r="M22" i="43"/>
  <c r="M36" i="43"/>
  <c r="M25" i="43"/>
  <c r="M17" i="43"/>
  <c r="M16" i="43" s="1"/>
  <c r="M20" i="43"/>
  <c r="M37" i="42"/>
  <c r="M30" i="42"/>
  <c r="M22" i="42"/>
  <c r="M21" i="42" s="1"/>
  <c r="M39" i="42"/>
  <c r="M34" i="42"/>
  <c r="M25" i="42"/>
  <c r="J38" i="57"/>
  <c r="J33" i="57"/>
  <c r="J35" i="57"/>
  <c r="J25" i="57"/>
  <c r="J24" i="57" s="1"/>
  <c r="J37" i="57"/>
  <c r="J32" i="57"/>
  <c r="J31" i="57" s="1"/>
  <c r="J36" i="57"/>
  <c r="J32" i="52"/>
  <c r="J31" i="52" s="1"/>
  <c r="J33" i="52"/>
  <c r="J22" i="52"/>
  <c r="J34" i="52"/>
  <c r="J35" i="52"/>
  <c r="J25" i="52"/>
  <c r="J24" i="52" s="1"/>
  <c r="J29" i="52"/>
  <c r="J39" i="52"/>
  <c r="J36" i="52"/>
  <c r="J19" i="52"/>
  <c r="J21" i="49"/>
  <c r="J38" i="46"/>
  <c r="J37" i="46"/>
  <c r="J28" i="46"/>
  <c r="J17" i="46"/>
  <c r="J16" i="46" s="1"/>
  <c r="J20" i="46"/>
  <c r="J19" i="46"/>
  <c r="J23" i="46"/>
  <c r="J22" i="46"/>
  <c r="J30" i="46"/>
  <c r="J29" i="46"/>
  <c r="J34" i="46"/>
  <c r="J26" i="43"/>
  <c r="J24" i="43" s="1"/>
  <c r="J22" i="43"/>
  <c r="J28" i="43"/>
  <c r="J36" i="43"/>
  <c r="J32" i="41"/>
  <c r="J31" i="41" s="1"/>
  <c r="J36" i="41"/>
  <c r="J33" i="41"/>
  <c r="J26" i="41"/>
  <c r="J35" i="41"/>
  <c r="G18" i="57"/>
  <c r="G24" i="56"/>
  <c r="G17" i="52"/>
  <c r="G16" i="52" s="1"/>
  <c r="D26" i="52"/>
  <c r="AM15" i="52"/>
  <c r="D33" i="52"/>
  <c r="D32" i="52"/>
  <c r="D31" i="52" s="1"/>
  <c r="D20" i="52"/>
  <c r="D23" i="52"/>
  <c r="D38" i="52"/>
  <c r="D39" i="52"/>
  <c r="G20" i="52"/>
  <c r="G22" i="52"/>
  <c r="G19" i="52"/>
  <c r="G39" i="48"/>
  <c r="G33" i="48"/>
  <c r="G19" i="48"/>
  <c r="G40" i="48"/>
  <c r="G37" i="43"/>
  <c r="G38" i="43"/>
  <c r="G28" i="43"/>
  <c r="G22" i="43"/>
  <c r="G30" i="43"/>
  <c r="G23" i="43"/>
  <c r="G26" i="43"/>
  <c r="G33" i="43"/>
  <c r="G17" i="43"/>
  <c r="G16" i="43" s="1"/>
  <c r="G35" i="43"/>
  <c r="G25" i="43"/>
  <c r="G19" i="43"/>
  <c r="G39" i="43"/>
  <c r="G32" i="43"/>
  <c r="G31" i="43" s="1"/>
  <c r="G36" i="43"/>
  <c r="G40" i="43"/>
  <c r="G20" i="43"/>
  <c r="G29" i="43"/>
  <c r="AB38" i="42"/>
  <c r="AB20" i="42"/>
  <c r="AB22" i="42"/>
  <c r="AB40" i="42"/>
  <c r="AB32" i="42"/>
  <c r="AB31" i="42" s="1"/>
  <c r="AB26" i="42"/>
  <c r="AB35" i="42"/>
  <c r="AB23" i="42"/>
  <c r="AB36" i="42"/>
  <c r="AB30" i="42"/>
  <c r="AB28" i="42"/>
  <c r="Y21" i="42"/>
  <c r="AB39" i="42"/>
  <c r="AB25" i="42"/>
  <c r="AB24" i="42" s="1"/>
  <c r="AB33" i="42"/>
  <c r="AK18" i="42"/>
  <c r="G24" i="50"/>
  <c r="G18" i="48"/>
  <c r="G27" i="48"/>
  <c r="G24" i="45"/>
  <c r="G21" i="42"/>
  <c r="AE27" i="41"/>
  <c r="S39" i="41"/>
  <c r="S32" i="41"/>
  <c r="S31" i="41" s="1"/>
  <c r="S23" i="41"/>
  <c r="AK20" i="41"/>
  <c r="J40" i="41"/>
  <c r="J39" i="41"/>
  <c r="G24" i="41"/>
  <c r="S20" i="41"/>
  <c r="S18" i="41" s="1"/>
  <c r="S34" i="41"/>
  <c r="S29" i="41"/>
  <c r="S27" i="41" s="1"/>
  <c r="J25" i="41"/>
  <c r="J17" i="41"/>
  <c r="J16" i="41" s="1"/>
  <c r="J20" i="41"/>
  <c r="G18" i="41"/>
  <c r="G27" i="41"/>
  <c r="S22" i="41"/>
  <c r="S36" i="41"/>
  <c r="AK25" i="41"/>
  <c r="AK24" i="41" s="1"/>
  <c r="J19" i="41"/>
  <c r="J23" i="41"/>
  <c r="J21" i="41" s="1"/>
  <c r="J28" i="41"/>
  <c r="AH27" i="41"/>
  <c r="AK26" i="41"/>
  <c r="AB24" i="41"/>
  <c r="S25" i="41"/>
  <c r="S24" i="41" s="1"/>
  <c r="AK19" i="41"/>
  <c r="AK18" i="41" s="1"/>
  <c r="AK15" i="41" s="1"/>
  <c r="J30" i="41"/>
  <c r="J29" i="41"/>
  <c r="AK40" i="41"/>
  <c r="M36" i="42"/>
  <c r="M26" i="42"/>
  <c r="Y17" i="42"/>
  <c r="Y16" i="42" s="1"/>
  <c r="Y36" i="42"/>
  <c r="S28" i="42"/>
  <c r="S40" i="42"/>
  <c r="G24" i="42"/>
  <c r="M38" i="42"/>
  <c r="M33" i="42"/>
  <c r="Y26" i="42"/>
  <c r="Y24" i="42" s="1"/>
  <c r="Y25" i="42"/>
  <c r="Y38" i="42"/>
  <c r="S37" i="42"/>
  <c r="S17" i="42"/>
  <c r="S16" i="42" s="1"/>
  <c r="AH21" i="42"/>
  <c r="M40" i="42"/>
  <c r="M35" i="42"/>
  <c r="Y33" i="42"/>
  <c r="Y28" i="42"/>
  <c r="Y40" i="42"/>
  <c r="S30" i="42"/>
  <c r="S23" i="42"/>
  <c r="AH27" i="42"/>
  <c r="M19" i="42"/>
  <c r="M18" i="42" s="1"/>
  <c r="M28" i="42"/>
  <c r="Y37" i="42"/>
  <c r="S22" i="42"/>
  <c r="S39" i="42"/>
  <c r="AH21" i="43"/>
  <c r="V18" i="43"/>
  <c r="J34" i="43"/>
  <c r="J30" i="43"/>
  <c r="AK20" i="43"/>
  <c r="AE34" i="43"/>
  <c r="AE33" i="43"/>
  <c r="AE30" i="43"/>
  <c r="Y21" i="43"/>
  <c r="J33" i="43"/>
  <c r="J20" i="43"/>
  <c r="J18" i="43" s="1"/>
  <c r="AK19" i="43"/>
  <c r="AE17" i="43"/>
  <c r="AE16" i="43" s="1"/>
  <c r="AE37" i="43"/>
  <c r="AE28" i="43"/>
  <c r="Y24" i="43"/>
  <c r="J38" i="43"/>
  <c r="J35" i="43"/>
  <c r="AM15" i="43"/>
  <c r="AK40" i="43"/>
  <c r="AE23" i="43"/>
  <c r="AE21" i="43" s="1"/>
  <c r="AE39" i="43"/>
  <c r="J17" i="43"/>
  <c r="J16" i="43" s="1"/>
  <c r="J37" i="43"/>
  <c r="J32" i="43"/>
  <c r="J31" i="43" s="1"/>
  <c r="AK25" i="43"/>
  <c r="AK24" i="43" s="1"/>
  <c r="AE19" i="43"/>
  <c r="AE32" i="43"/>
  <c r="AE31" i="43" s="1"/>
  <c r="V27" i="43"/>
  <c r="J23" i="43"/>
  <c r="J39" i="43"/>
  <c r="AE36" i="43"/>
  <c r="S36" i="44"/>
  <c r="S29" i="44"/>
  <c r="S22" i="44"/>
  <c r="S37" i="44"/>
  <c r="S26" i="44"/>
  <c r="S33" i="44"/>
  <c r="S38" i="44"/>
  <c r="S34" i="44"/>
  <c r="S25" i="44"/>
  <c r="S40" i="44"/>
  <c r="AK18" i="44"/>
  <c r="G27" i="44"/>
  <c r="AM15" i="44"/>
  <c r="J27" i="44"/>
  <c r="S28" i="44"/>
  <c r="S35" i="44"/>
  <c r="G21" i="44"/>
  <c r="S19" i="44"/>
  <c r="S39" i="44"/>
  <c r="J21" i="44"/>
  <c r="J24" i="44"/>
  <c r="S30" i="44"/>
  <c r="AB27" i="45"/>
  <c r="Y29" i="45"/>
  <c r="Y34" i="45"/>
  <c r="J21" i="45"/>
  <c r="Y26" i="45"/>
  <c r="Y24" i="45" s="1"/>
  <c r="Y22" i="45"/>
  <c r="Y36" i="45"/>
  <c r="Y33" i="45"/>
  <c r="Y25" i="45"/>
  <c r="Y38" i="45"/>
  <c r="AM15" i="45"/>
  <c r="Y35" i="45"/>
  <c r="Y28" i="45"/>
  <c r="Y40" i="45"/>
  <c r="Y23" i="45"/>
  <c r="G21" i="45"/>
  <c r="G27" i="45"/>
  <c r="Y39" i="45"/>
  <c r="Y19" i="45"/>
  <c r="S21" i="45"/>
  <c r="Y37" i="45"/>
  <c r="AH27" i="45"/>
  <c r="Y20" i="45"/>
  <c r="S25" i="46"/>
  <c r="S40" i="46"/>
  <c r="G38" i="46"/>
  <c r="G39" i="46"/>
  <c r="S38" i="46"/>
  <c r="G36" i="46"/>
  <c r="S26" i="46"/>
  <c r="S28" i="46"/>
  <c r="S17" i="46"/>
  <c r="S16" i="46" s="1"/>
  <c r="AK26" i="46"/>
  <c r="G40" i="46"/>
  <c r="G20" i="46"/>
  <c r="G37" i="46"/>
  <c r="S33" i="46"/>
  <c r="S19" i="46"/>
  <c r="S23" i="46"/>
  <c r="AK20" i="46"/>
  <c r="AK18" i="46" s="1"/>
  <c r="AK15" i="46" s="1"/>
  <c r="G29" i="46"/>
  <c r="G22" i="46"/>
  <c r="AB18" i="46"/>
  <c r="S22" i="46"/>
  <c r="S35" i="46"/>
  <c r="S30" i="46"/>
  <c r="S29" i="46"/>
  <c r="G19" i="46"/>
  <c r="G17" i="46"/>
  <c r="G16" i="46" s="1"/>
  <c r="G23" i="46"/>
  <c r="S37" i="46"/>
  <c r="S32" i="46"/>
  <c r="S31" i="46" s="1"/>
  <c r="G30" i="46"/>
  <c r="G26" i="46"/>
  <c r="G25" i="46"/>
  <c r="S39" i="46"/>
  <c r="G32" i="46"/>
  <c r="G31" i="46" s="1"/>
  <c r="G33" i="46"/>
  <c r="G26" i="47"/>
  <c r="G30" i="47"/>
  <c r="D17" i="47"/>
  <c r="D16" i="47" s="1"/>
  <c r="Y18" i="47"/>
  <c r="D22" i="47"/>
  <c r="D21" i="47" s="1"/>
  <c r="D20" i="47"/>
  <c r="D18" i="47" s="1"/>
  <c r="P27" i="47"/>
  <c r="AH21" i="47"/>
  <c r="G33" i="47"/>
  <c r="G32" i="47"/>
  <c r="G31" i="47" s="1"/>
  <c r="AE17" i="47"/>
  <c r="AE16" i="47" s="1"/>
  <c r="AE32" i="47"/>
  <c r="AE31" i="47" s="1"/>
  <c r="AE25" i="47"/>
  <c r="AE24" i="47" s="1"/>
  <c r="G25" i="47"/>
  <c r="G17" i="47"/>
  <c r="G16" i="47" s="1"/>
  <c r="G39" i="47"/>
  <c r="G28" i="47"/>
  <c r="G40" i="47"/>
  <c r="G37" i="47"/>
  <c r="AH27" i="47"/>
  <c r="G23" i="47"/>
  <c r="G21" i="47" s="1"/>
  <c r="G19" i="47"/>
  <c r="Y24" i="47"/>
  <c r="M21" i="47"/>
  <c r="D33" i="47"/>
  <c r="AK24" i="47"/>
  <c r="G38" i="47"/>
  <c r="G20" i="47"/>
  <c r="V18" i="47"/>
  <c r="AE35" i="47"/>
  <c r="AE19" i="47"/>
  <c r="AE18" i="47" s="1"/>
  <c r="AB18" i="47"/>
  <c r="P21" i="47"/>
  <c r="G29" i="47"/>
  <c r="AE21" i="48"/>
  <c r="P22" i="48"/>
  <c r="P36" i="48"/>
  <c r="P35" i="48"/>
  <c r="P34" i="48"/>
  <c r="P33" i="48"/>
  <c r="P20" i="48"/>
  <c r="P38" i="48"/>
  <c r="P37" i="48"/>
  <c r="AK25" i="48"/>
  <c r="AK24" i="48" s="1"/>
  <c r="P40" i="48"/>
  <c r="AE24" i="48"/>
  <c r="P28" i="48"/>
  <c r="P17" i="48"/>
  <c r="P16" i="48" s="1"/>
  <c r="S18" i="48"/>
  <c r="AK40" i="48"/>
  <c r="P19" i="48"/>
  <c r="P23" i="48"/>
  <c r="S21" i="48"/>
  <c r="AK17" i="48"/>
  <c r="AK16" i="48" s="1"/>
  <c r="P25" i="48"/>
  <c r="P24" i="48" s="1"/>
  <c r="P39" i="48"/>
  <c r="P30" i="48"/>
  <c r="V21" i="48"/>
  <c r="P27" i="49"/>
  <c r="V18" i="49"/>
  <c r="AM15" i="49"/>
  <c r="AK19" i="49"/>
  <c r="AK18" i="49" s="1"/>
  <c r="AK40" i="49"/>
  <c r="AK25" i="49"/>
  <c r="AK24" i="49" s="1"/>
  <c r="AE24" i="49"/>
  <c r="AE15" i="49" s="1"/>
  <c r="AK29" i="49"/>
  <c r="AK27" i="49" s="1"/>
  <c r="AE27" i="49"/>
  <c r="V24" i="49"/>
  <c r="J18" i="49"/>
  <c r="AH27" i="49"/>
  <c r="S21" i="49"/>
  <c r="D39" i="50"/>
  <c r="D20" i="50"/>
  <c r="AE24" i="50"/>
  <c r="P18" i="50"/>
  <c r="P21" i="50"/>
  <c r="V27" i="50"/>
  <c r="D32" i="50"/>
  <c r="D31" i="50" s="1"/>
  <c r="S24" i="50"/>
  <c r="V18" i="50"/>
  <c r="D34" i="50"/>
  <c r="G18" i="50"/>
  <c r="D17" i="50"/>
  <c r="D16" i="50" s="1"/>
  <c r="D36" i="50"/>
  <c r="D30" i="50"/>
  <c r="D29" i="50"/>
  <c r="D40" i="50"/>
  <c r="S21" i="50"/>
  <c r="Y18" i="51"/>
  <c r="AH23" i="51"/>
  <c r="AH21" i="51" s="1"/>
  <c r="AH39" i="51"/>
  <c r="S33" i="51"/>
  <c r="S34" i="51"/>
  <c r="AK25" i="51"/>
  <c r="AK24" i="51" s="1"/>
  <c r="V28" i="51"/>
  <c r="V40" i="51"/>
  <c r="Y21" i="51"/>
  <c r="AH28" i="51"/>
  <c r="AH27" i="51" s="1"/>
  <c r="AH29" i="51"/>
  <c r="AH25" i="51"/>
  <c r="AH24" i="51" s="1"/>
  <c r="S25" i="51"/>
  <c r="S38" i="51"/>
  <c r="G18" i="51"/>
  <c r="V19" i="51"/>
  <c r="V18" i="51" s="1"/>
  <c r="V29" i="51"/>
  <c r="AB27" i="51"/>
  <c r="Y24" i="51"/>
  <c r="AH30" i="51"/>
  <c r="AH34" i="51"/>
  <c r="AH38" i="51"/>
  <c r="S28" i="51"/>
  <c r="S40" i="51"/>
  <c r="AK17" i="51"/>
  <c r="AK16" i="51" s="1"/>
  <c r="V35" i="51"/>
  <c r="V30" i="51"/>
  <c r="V26" i="51"/>
  <c r="V24" i="51" s="1"/>
  <c r="S26" i="51"/>
  <c r="S17" i="51"/>
  <c r="S16" i="51" s="1"/>
  <c r="AH36" i="51"/>
  <c r="S35" i="51"/>
  <c r="S19" i="51"/>
  <c r="S18" i="51" s="1"/>
  <c r="S23" i="51"/>
  <c r="S21" i="51" s="1"/>
  <c r="V22" i="51"/>
  <c r="V21" i="51" s="1"/>
  <c r="V34" i="51"/>
  <c r="S39" i="51"/>
  <c r="S30" i="51"/>
  <c r="D36" i="52"/>
  <c r="D30" i="52"/>
  <c r="M38" i="52"/>
  <c r="M35" i="52"/>
  <c r="AH18" i="52"/>
  <c r="G37" i="52"/>
  <c r="G23" i="52"/>
  <c r="D28" i="52"/>
  <c r="D22" i="52"/>
  <c r="D29" i="52"/>
  <c r="M17" i="52"/>
  <c r="M16" i="52" s="1"/>
  <c r="M37" i="52"/>
  <c r="G40" i="52"/>
  <c r="G39" i="52"/>
  <c r="G29" i="52"/>
  <c r="D37" i="52"/>
  <c r="S21" i="52"/>
  <c r="M23" i="52"/>
  <c r="M39" i="52"/>
  <c r="G32" i="52"/>
  <c r="G31" i="52" s="1"/>
  <c r="G25" i="52"/>
  <c r="G24" i="52" s="1"/>
  <c r="D34" i="52"/>
  <c r="D19" i="52"/>
  <c r="D25" i="52"/>
  <c r="G30" i="52"/>
  <c r="M36" i="52"/>
  <c r="M19" i="52"/>
  <c r="G34" i="52"/>
  <c r="G28" i="52"/>
  <c r="D40" i="52"/>
  <c r="D35" i="52"/>
  <c r="M25" i="52"/>
  <c r="M24" i="52" s="1"/>
  <c r="M29" i="52"/>
  <c r="M30" i="52"/>
  <c r="G36" i="52"/>
  <c r="G38" i="52"/>
  <c r="S33" i="52"/>
  <c r="S39" i="52"/>
  <c r="M28" i="52"/>
  <c r="M40" i="52"/>
  <c r="M20" i="52"/>
  <c r="AE38" i="54"/>
  <c r="AE33" i="54"/>
  <c r="AE28" i="54"/>
  <c r="G33" i="54"/>
  <c r="G36" i="54"/>
  <c r="S25" i="54"/>
  <c r="S34" i="54"/>
  <c r="S29" i="54"/>
  <c r="AE17" i="54"/>
  <c r="AE16" i="54" s="1"/>
  <c r="AE35" i="54"/>
  <c r="G17" i="54"/>
  <c r="G16" i="54" s="1"/>
  <c r="G35" i="54"/>
  <c r="G40" i="54"/>
  <c r="S28" i="54"/>
  <c r="S36" i="54"/>
  <c r="AE23" i="54"/>
  <c r="AE21" i="54" s="1"/>
  <c r="AE37" i="54"/>
  <c r="G23" i="54"/>
  <c r="G21" i="54" s="1"/>
  <c r="G37" i="54"/>
  <c r="G25" i="54"/>
  <c r="G24" i="54" s="1"/>
  <c r="AH24" i="54"/>
  <c r="AH15" i="54" s="1"/>
  <c r="AH18" i="54"/>
  <c r="S26" i="54"/>
  <c r="S38" i="54"/>
  <c r="AE30" i="54"/>
  <c r="AE39" i="54"/>
  <c r="G19" i="54"/>
  <c r="G39" i="54"/>
  <c r="G28" i="54"/>
  <c r="AE36" i="54"/>
  <c r="AE20" i="54"/>
  <c r="AE18" i="54" s="1"/>
  <c r="G34" i="54"/>
  <c r="G30" i="54"/>
  <c r="P18" i="54"/>
  <c r="S20" i="54"/>
  <c r="S18" i="54" s="1"/>
  <c r="V24" i="54"/>
  <c r="AE29" i="54"/>
  <c r="G29" i="54"/>
  <c r="G20" i="54"/>
  <c r="G32" i="54"/>
  <c r="G31" i="54" s="1"/>
  <c r="S18" i="56"/>
  <c r="P27" i="56"/>
  <c r="G27" i="56"/>
  <c r="AK24" i="56"/>
  <c r="AH18" i="56"/>
  <c r="G18" i="56"/>
  <c r="AE18" i="56"/>
  <c r="P25" i="57"/>
  <c r="P17" i="57"/>
  <c r="P16" i="57" s="1"/>
  <c r="AK24" i="57"/>
  <c r="D39" i="57"/>
  <c r="D32" i="57"/>
  <c r="D31" i="57" s="1"/>
  <c r="P38" i="57"/>
  <c r="P37" i="57"/>
  <c r="P28" i="57"/>
  <c r="P39" i="57"/>
  <c r="S39" i="57"/>
  <c r="S34" i="57"/>
  <c r="J28" i="57"/>
  <c r="J40" i="57"/>
  <c r="J39" i="57"/>
  <c r="P19" i="57"/>
  <c r="P23" i="57"/>
  <c r="G34" i="57"/>
  <c r="G26" i="57"/>
  <c r="G24" i="57" s="1"/>
  <c r="G28" i="57"/>
  <c r="G27" i="57" s="1"/>
  <c r="D20" i="57"/>
  <c r="D18" i="57" s="1"/>
  <c r="D34" i="57"/>
  <c r="AH32" i="57"/>
  <c r="AH31" i="57" s="1"/>
  <c r="AH26" i="57"/>
  <c r="V24" i="57"/>
  <c r="S20" i="57"/>
  <c r="S18" i="57" s="1"/>
  <c r="S36" i="57"/>
  <c r="AM15" i="57"/>
  <c r="J17" i="57"/>
  <c r="J16" i="57" s="1"/>
  <c r="J20" i="57"/>
  <c r="P30" i="57"/>
  <c r="P29" i="57"/>
  <c r="G36" i="57"/>
  <c r="G33" i="57"/>
  <c r="D17" i="57"/>
  <c r="D16" i="57" s="1"/>
  <c r="D29" i="57"/>
  <c r="D27" i="57" s="1"/>
  <c r="D36" i="57"/>
  <c r="AH34" i="57"/>
  <c r="AH33" i="57"/>
  <c r="AE27" i="57"/>
  <c r="S25" i="57"/>
  <c r="S38" i="57"/>
  <c r="J19" i="57"/>
  <c r="J23" i="57"/>
  <c r="J22" i="57"/>
  <c r="P32" i="57"/>
  <c r="P31" i="57" s="1"/>
  <c r="P26" i="57"/>
  <c r="G38" i="57"/>
  <c r="G35" i="57"/>
  <c r="D23" i="57"/>
  <c r="D22" i="57"/>
  <c r="D38" i="57"/>
  <c r="AH36" i="57"/>
  <c r="AH35" i="57"/>
  <c r="P22" i="57"/>
  <c r="P40" i="57"/>
  <c r="V18" i="57"/>
  <c r="S28" i="57"/>
  <c r="J30" i="57"/>
  <c r="P34" i="57"/>
  <c r="G40" i="57"/>
  <c r="D26" i="57"/>
  <c r="D25" i="57"/>
  <c r="AH38" i="57"/>
  <c r="G21" i="58"/>
  <c r="AK40" i="58"/>
  <c r="AH18" i="58"/>
  <c r="AK29" i="58"/>
  <c r="AK27" i="58" s="1"/>
  <c r="G24" i="58"/>
  <c r="AK19" i="58"/>
  <c r="AK18" i="58" s="1"/>
  <c r="AK26" i="58"/>
  <c r="AK24" i="58" s="1"/>
  <c r="AB21" i="58"/>
  <c r="G27" i="58"/>
  <c r="J32" i="58"/>
  <c r="J31" i="58" s="1"/>
  <c r="J26" i="58"/>
  <c r="J36" i="58"/>
  <c r="J35" i="58"/>
  <c r="J25" i="58"/>
  <c r="J38" i="58"/>
  <c r="J37" i="58"/>
  <c r="AB33" i="58"/>
  <c r="AB19" i="58"/>
  <c r="AB18" i="58" s="1"/>
  <c r="J28" i="58"/>
  <c r="J40" i="58"/>
  <c r="J39" i="58"/>
  <c r="AB35" i="58"/>
  <c r="AB30" i="58"/>
  <c r="AB27" i="58" s="1"/>
  <c r="G18" i="58"/>
  <c r="AM15" i="58"/>
  <c r="J17" i="58"/>
  <c r="J16" i="58" s="1"/>
  <c r="J20" i="58"/>
  <c r="AB37" i="58"/>
  <c r="AB32" i="58"/>
  <c r="AB31" i="58" s="1"/>
  <c r="J19" i="58"/>
  <c r="J23" i="58"/>
  <c r="AB39" i="58"/>
  <c r="D18" i="56"/>
  <c r="D24" i="54"/>
  <c r="D23" i="50"/>
  <c r="D22" i="50"/>
  <c r="D38" i="50"/>
  <c r="D26" i="50"/>
  <c r="D24" i="50" s="1"/>
  <c r="D28" i="50"/>
  <c r="D33" i="50"/>
  <c r="D19" i="50"/>
  <c r="D35" i="50"/>
  <c r="D18" i="49"/>
  <c r="D27" i="49"/>
  <c r="D18" i="48"/>
  <c r="D27" i="48"/>
  <c r="D27" i="47"/>
  <c r="D24" i="47"/>
  <c r="D17" i="46"/>
  <c r="D16" i="46" s="1"/>
  <c r="D30" i="46"/>
  <c r="D32" i="46"/>
  <c r="D31" i="46" s="1"/>
  <c r="D36" i="46"/>
  <c r="AM15" i="46"/>
  <c r="D39" i="46"/>
  <c r="D25" i="46"/>
  <c r="D29" i="46"/>
  <c r="D34" i="46"/>
  <c r="D23" i="46"/>
  <c r="D22" i="46"/>
  <c r="D38" i="46"/>
  <c r="D33" i="46"/>
  <c r="D18" i="45"/>
  <c r="D18" i="42"/>
  <c r="D40" i="41"/>
  <c r="AM15" i="41"/>
  <c r="D24" i="58"/>
  <c r="V21" i="58"/>
  <c r="P24" i="58"/>
  <c r="D27" i="58"/>
  <c r="S24" i="58"/>
  <c r="AH24" i="58"/>
  <c r="D18" i="58"/>
  <c r="AH27" i="58"/>
  <c r="AB24" i="58"/>
  <c r="Y18" i="57"/>
  <c r="AH18" i="57"/>
  <c r="AB18" i="57"/>
  <c r="M27" i="57"/>
  <c r="AE18" i="57"/>
  <c r="Y27" i="57"/>
  <c r="M24" i="57"/>
  <c r="AE24" i="57"/>
  <c r="AK18" i="57"/>
  <c r="V27" i="57"/>
  <c r="AK15" i="57"/>
  <c r="G21" i="57"/>
  <c r="AH24" i="57"/>
  <c r="AB24" i="57"/>
  <c r="AH27" i="56"/>
  <c r="P24" i="56"/>
  <c r="AB18" i="56"/>
  <c r="P21" i="56"/>
  <c r="AH21" i="56"/>
  <c r="AH15" i="56" s="1"/>
  <c r="S21" i="56"/>
  <c r="D24" i="56"/>
  <c r="S27" i="56"/>
  <c r="AK15" i="56"/>
  <c r="AE21" i="56"/>
  <c r="AE24" i="56"/>
  <c r="AB27" i="56"/>
  <c r="J22" i="56"/>
  <c r="J20" i="56"/>
  <c r="J39" i="56"/>
  <c r="J37" i="56"/>
  <c r="J35" i="56"/>
  <c r="J33" i="56"/>
  <c r="J26" i="56"/>
  <c r="J38" i="56"/>
  <c r="J36" i="56"/>
  <c r="J32" i="56"/>
  <c r="J31" i="56" s="1"/>
  <c r="J30" i="56"/>
  <c r="J19" i="56"/>
  <c r="J28" i="56"/>
  <c r="J29" i="56"/>
  <c r="J34" i="56"/>
  <c r="AM15" i="56"/>
  <c r="J25" i="56"/>
  <c r="J23" i="56"/>
  <c r="J17" i="56"/>
  <c r="J16" i="56" s="1"/>
  <c r="J40" i="56"/>
  <c r="AE27" i="56"/>
  <c r="P24" i="54"/>
  <c r="AB18" i="54"/>
  <c r="AK15" i="54"/>
  <c r="P21" i="54"/>
  <c r="D18" i="54"/>
  <c r="AB21" i="54"/>
  <c r="V18" i="54"/>
  <c r="J22" i="54"/>
  <c r="J38" i="54"/>
  <c r="J25" i="54"/>
  <c r="J20" i="54"/>
  <c r="J32" i="54"/>
  <c r="J31" i="54" s="1"/>
  <c r="J39" i="54"/>
  <c r="J37" i="54"/>
  <c r="J35" i="54"/>
  <c r="J33" i="54"/>
  <c r="J26" i="54"/>
  <c r="J30" i="54"/>
  <c r="J29" i="54"/>
  <c r="J40" i="54"/>
  <c r="J19" i="54"/>
  <c r="AM15" i="54"/>
  <c r="J23" i="54"/>
  <c r="J17" i="54"/>
  <c r="J16" i="54" s="1"/>
  <c r="J36" i="54"/>
  <c r="J28" i="54"/>
  <c r="J34" i="54"/>
  <c r="AB27" i="54"/>
  <c r="D27" i="54"/>
  <c r="P27" i="54"/>
  <c r="V21" i="54"/>
  <c r="S27" i="52"/>
  <c r="AK24" i="52"/>
  <c r="AK15" i="52" s="1"/>
  <c r="AK18" i="52"/>
  <c r="AH15" i="52"/>
  <c r="AE18" i="51"/>
  <c r="P21" i="51"/>
  <c r="D18" i="51"/>
  <c r="P27" i="51"/>
  <c r="J22" i="51"/>
  <c r="J36" i="51"/>
  <c r="J32" i="51"/>
  <c r="J31" i="51" s="1"/>
  <c r="J20" i="51"/>
  <c r="J38" i="51"/>
  <c r="J34" i="51"/>
  <c r="AM15" i="51"/>
  <c r="J28" i="51"/>
  <c r="J39" i="51"/>
  <c r="J37" i="51"/>
  <c r="J35" i="51"/>
  <c r="J33" i="51"/>
  <c r="J26" i="51"/>
  <c r="J30" i="51"/>
  <c r="J29" i="51"/>
  <c r="J40" i="51"/>
  <c r="J23" i="51"/>
  <c r="J17" i="51"/>
  <c r="J16" i="51" s="1"/>
  <c r="J19" i="51"/>
  <c r="J25" i="51"/>
  <c r="P24" i="51"/>
  <c r="G24" i="51"/>
  <c r="AE21" i="51"/>
  <c r="D21" i="51"/>
  <c r="AK18" i="51"/>
  <c r="G21" i="51"/>
  <c r="G27" i="51"/>
  <c r="AH27" i="50"/>
  <c r="S27" i="50"/>
  <c r="Y18" i="50"/>
  <c r="AE27" i="50"/>
  <c r="Y27" i="50"/>
  <c r="AH18" i="50"/>
  <c r="AE18" i="50"/>
  <c r="J39" i="50"/>
  <c r="J37" i="50"/>
  <c r="J35" i="50"/>
  <c r="J33" i="50"/>
  <c r="J29" i="50"/>
  <c r="J28" i="50"/>
  <c r="J40" i="50"/>
  <c r="J38" i="50"/>
  <c r="J36" i="50"/>
  <c r="J34" i="50"/>
  <c r="J32" i="50"/>
  <c r="J31" i="50" s="1"/>
  <c r="J30" i="50"/>
  <c r="AM15" i="50"/>
  <c r="AK18" i="50"/>
  <c r="AK15" i="50" s="1"/>
  <c r="P27" i="50"/>
  <c r="M27" i="50"/>
  <c r="G21" i="50"/>
  <c r="V24" i="50"/>
  <c r="Y21" i="49"/>
  <c r="AB18" i="49"/>
  <c r="J27" i="49"/>
  <c r="G18" i="49"/>
  <c r="V27" i="49"/>
  <c r="J24" i="49"/>
  <c r="M24" i="49"/>
  <c r="P24" i="49"/>
  <c r="P15" i="49" s="1"/>
  <c r="V21" i="49"/>
  <c r="G24" i="49"/>
  <c r="S24" i="49"/>
  <c r="M27" i="49"/>
  <c r="AB27" i="49"/>
  <c r="AB24" i="49"/>
  <c r="Y24" i="49"/>
  <c r="G27" i="49"/>
  <c r="S27" i="49"/>
  <c r="D24" i="49"/>
  <c r="AB21" i="49"/>
  <c r="Y27" i="49"/>
  <c r="G21" i="49"/>
  <c r="AH18" i="49"/>
  <c r="AH24" i="49"/>
  <c r="Y18" i="48"/>
  <c r="G21" i="48"/>
  <c r="G24" i="48"/>
  <c r="AB18" i="48"/>
  <c r="AH15" i="48"/>
  <c r="J22" i="48"/>
  <c r="J20" i="48"/>
  <c r="J25" i="48"/>
  <c r="J39" i="48"/>
  <c r="J37" i="48"/>
  <c r="J35" i="48"/>
  <c r="J33" i="48"/>
  <c r="J26" i="48"/>
  <c r="J29" i="48"/>
  <c r="J28" i="48"/>
  <c r="J23" i="48"/>
  <c r="J17" i="48"/>
  <c r="J16" i="48" s="1"/>
  <c r="J40" i="48"/>
  <c r="J38" i="48"/>
  <c r="J36" i="48"/>
  <c r="J34" i="48"/>
  <c r="J32" i="48"/>
  <c r="J31" i="48" s="1"/>
  <c r="J30" i="48"/>
  <c r="J19" i="48"/>
  <c r="AM15" i="48"/>
  <c r="S24" i="48"/>
  <c r="AE18" i="48"/>
  <c r="AK18" i="48"/>
  <c r="AK15" i="48" s="1"/>
  <c r="D24" i="48"/>
  <c r="AB24" i="47"/>
  <c r="J22" i="47"/>
  <c r="J28" i="47"/>
  <c r="J25" i="47"/>
  <c r="J20" i="47"/>
  <c r="J40" i="47"/>
  <c r="J39" i="47"/>
  <c r="J37" i="47"/>
  <c r="J35" i="47"/>
  <c r="J33" i="47"/>
  <c r="J26" i="47"/>
  <c r="J19" i="47"/>
  <c r="AM15" i="47"/>
  <c r="J29" i="47"/>
  <c r="J32" i="47"/>
  <c r="J31" i="47" s="1"/>
  <c r="J23" i="47"/>
  <c r="J17" i="47"/>
  <c r="J16" i="47" s="1"/>
  <c r="J38" i="47"/>
  <c r="J36" i="47"/>
  <c r="J34" i="47"/>
  <c r="J30" i="47"/>
  <c r="P24" i="47"/>
  <c r="AH18" i="47"/>
  <c r="S24" i="47"/>
  <c r="AK18" i="47"/>
  <c r="AK15" i="47" s="1"/>
  <c r="AB27" i="47"/>
  <c r="AH24" i="47"/>
  <c r="V24" i="47"/>
  <c r="AE21" i="47"/>
  <c r="AE27" i="47"/>
  <c r="V18" i="46"/>
  <c r="J24" i="46"/>
  <c r="AH24" i="46"/>
  <c r="AH27" i="46"/>
  <c r="V24" i="46"/>
  <c r="AK24" i="46"/>
  <c r="AH18" i="46"/>
  <c r="AB21" i="46"/>
  <c r="AB24" i="46"/>
  <c r="AB27" i="46"/>
  <c r="D21" i="45"/>
  <c r="AH21" i="45"/>
  <c r="AH24" i="45"/>
  <c r="J18" i="45"/>
  <c r="AK24" i="45"/>
  <c r="AK15" i="45" s="1"/>
  <c r="J27" i="45"/>
  <c r="AH18" i="45"/>
  <c r="D27" i="45"/>
  <c r="P27" i="45"/>
  <c r="J24" i="45"/>
  <c r="S24" i="45"/>
  <c r="M27" i="45"/>
  <c r="S18" i="45"/>
  <c r="AB21" i="45"/>
  <c r="P24" i="45"/>
  <c r="G18" i="45"/>
  <c r="S27" i="45"/>
  <c r="AK15" i="44"/>
  <c r="V27" i="44"/>
  <c r="AB24" i="44"/>
  <c r="M27" i="44"/>
  <c r="S21" i="44"/>
  <c r="G18" i="44"/>
  <c r="M24" i="44"/>
  <c r="AB21" i="44"/>
  <c r="AH24" i="44"/>
  <c r="AK24" i="44"/>
  <c r="G24" i="44"/>
  <c r="AH18" i="44"/>
  <c r="AH21" i="44"/>
  <c r="AH27" i="44"/>
  <c r="Y27" i="43"/>
  <c r="V21" i="43"/>
  <c r="AK18" i="43"/>
  <c r="AK15" i="43" s="1"/>
  <c r="AH18" i="43"/>
  <c r="AB18" i="43"/>
  <c r="AK24" i="42"/>
  <c r="Y18" i="42"/>
  <c r="J22" i="42"/>
  <c r="J29" i="42"/>
  <c r="J20" i="42"/>
  <c r="J28" i="42"/>
  <c r="J25" i="42"/>
  <c r="J39" i="42"/>
  <c r="J37" i="42"/>
  <c r="J35" i="42"/>
  <c r="J33" i="42"/>
  <c r="J26" i="42"/>
  <c r="J23" i="42"/>
  <c r="J17" i="42"/>
  <c r="J16" i="42" s="1"/>
  <c r="J38" i="42"/>
  <c r="J36" i="42"/>
  <c r="J32" i="42"/>
  <c r="J31" i="42" s="1"/>
  <c r="J19" i="42"/>
  <c r="AM15" i="42"/>
  <c r="J40" i="42"/>
  <c r="J34" i="42"/>
  <c r="J30" i="42"/>
  <c r="AB21" i="42"/>
  <c r="AE27" i="42"/>
  <c r="AH24" i="42"/>
  <c r="G27" i="42"/>
  <c r="D28" i="41"/>
  <c r="D19" i="41"/>
  <c r="D26" i="41"/>
  <c r="D29" i="41"/>
  <c r="D33" i="41"/>
  <c r="D25" i="41"/>
  <c r="D35" i="41"/>
  <c r="D30" i="41"/>
  <c r="D37" i="41"/>
  <c r="D32" i="41"/>
  <c r="D31" i="41" s="1"/>
  <c r="D17" i="41"/>
  <c r="D16" i="41" s="1"/>
  <c r="D20" i="41"/>
  <c r="D36" i="41"/>
  <c r="D39" i="41"/>
  <c r="D34" i="41"/>
  <c r="D23" i="41"/>
  <c r="D22" i="41"/>
  <c r="D38" i="41"/>
  <c r="AH24" i="41"/>
  <c r="AH15" i="41" s="1"/>
  <c r="M24" i="41"/>
  <c r="V27" i="41"/>
  <c r="G21" i="41"/>
  <c r="M27" i="41"/>
  <c r="AE24" i="41"/>
  <c r="J18" i="52" l="1"/>
  <c r="J21" i="52"/>
  <c r="J27" i="52"/>
  <c r="S27" i="43"/>
  <c r="AB21" i="43"/>
  <c r="P27" i="58"/>
  <c r="J27" i="58"/>
  <c r="J21" i="58"/>
  <c r="V27" i="58"/>
  <c r="AH15" i="58"/>
  <c r="AE24" i="58"/>
  <c r="AE15" i="58" s="1"/>
  <c r="D18" i="52"/>
  <c r="D24" i="52"/>
  <c r="AB24" i="51"/>
  <c r="AK15" i="51"/>
  <c r="AH15" i="51"/>
  <c r="AE24" i="51"/>
  <c r="D27" i="51"/>
  <c r="D15" i="51" s="1"/>
  <c r="D18" i="50"/>
  <c r="P27" i="44"/>
  <c r="D27" i="43"/>
  <c r="AH15" i="43"/>
  <c r="P21" i="42"/>
  <c r="M27" i="42"/>
  <c r="Y27" i="42"/>
  <c r="AE24" i="42"/>
  <c r="D24" i="42"/>
  <c r="P24" i="42"/>
  <c r="V24" i="41"/>
  <c r="D18" i="44"/>
  <c r="D18" i="43"/>
  <c r="D21" i="43"/>
  <c r="D24" i="43"/>
  <c r="Y27" i="41"/>
  <c r="V21" i="41"/>
  <c r="P21" i="41"/>
  <c r="P18" i="41"/>
  <c r="P27" i="41"/>
  <c r="P24" i="41"/>
  <c r="V27" i="42"/>
  <c r="V24" i="42"/>
  <c r="V18" i="42"/>
  <c r="P27" i="42"/>
  <c r="AE18" i="43"/>
  <c r="V15" i="43"/>
  <c r="P27" i="43"/>
  <c r="J21" i="43"/>
  <c r="G24" i="43"/>
  <c r="AB27" i="44"/>
  <c r="AB15" i="44" s="1"/>
  <c r="V15" i="44"/>
  <c r="S18" i="44"/>
  <c r="P18" i="44"/>
  <c r="D24" i="44"/>
  <c r="D15" i="44" s="1"/>
  <c r="AE21" i="45"/>
  <c r="AE24" i="45"/>
  <c r="Y18" i="45"/>
  <c r="M24" i="45"/>
  <c r="AE21" i="46"/>
  <c r="Y21" i="46"/>
  <c r="Y27" i="46"/>
  <c r="Y24" i="46"/>
  <c r="Y15" i="46"/>
  <c r="S18" i="46"/>
  <c r="M24" i="46"/>
  <c r="J27" i="46"/>
  <c r="J21" i="46"/>
  <c r="D24" i="46"/>
  <c r="Y15" i="47"/>
  <c r="V15" i="47"/>
  <c r="M15" i="47"/>
  <c r="AB27" i="48"/>
  <c r="V24" i="48"/>
  <c r="S27" i="48"/>
  <c r="S15" i="48" s="1"/>
  <c r="M18" i="48"/>
  <c r="J21" i="48"/>
  <c r="AB27" i="50"/>
  <c r="S18" i="50"/>
  <c r="P15" i="50"/>
  <c r="M15" i="50"/>
  <c r="AE27" i="51"/>
  <c r="AB15" i="51"/>
  <c r="Y15" i="51"/>
  <c r="AE24" i="52"/>
  <c r="AE27" i="52"/>
  <c r="AB21" i="52"/>
  <c r="AB18" i="52"/>
  <c r="AB27" i="52"/>
  <c r="Y24" i="52"/>
  <c r="Y15" i="52" s="1"/>
  <c r="Y21" i="52"/>
  <c r="Y27" i="52"/>
  <c r="V18" i="52"/>
  <c r="S18" i="52"/>
  <c r="S15" i="52" s="1"/>
  <c r="P15" i="52"/>
  <c r="D27" i="52"/>
  <c r="D21" i="52"/>
  <c r="AE27" i="58"/>
  <c r="Y27" i="58"/>
  <c r="M27" i="58"/>
  <c r="Y21" i="57"/>
  <c r="S21" i="57"/>
  <c r="P18" i="57"/>
  <c r="J18" i="57"/>
  <c r="D24" i="57"/>
  <c r="V24" i="56"/>
  <c r="M15" i="56"/>
  <c r="G27" i="54"/>
  <c r="M15" i="54"/>
  <c r="AE24" i="54"/>
  <c r="AE27" i="54"/>
  <c r="AE18" i="52"/>
  <c r="AE15" i="46"/>
  <c r="AE27" i="45"/>
  <c r="AE27" i="43"/>
  <c r="AE15" i="43" s="1"/>
  <c r="AE15" i="41"/>
  <c r="AB15" i="50"/>
  <c r="AB15" i="45"/>
  <c r="AB24" i="43"/>
  <c r="AB15" i="43" s="1"/>
  <c r="AB27" i="42"/>
  <c r="AB15" i="42" s="1"/>
  <c r="AB18" i="41"/>
  <c r="Y15" i="56"/>
  <c r="Y18" i="54"/>
  <c r="Y24" i="54"/>
  <c r="Y15" i="49"/>
  <c r="Y27" i="48"/>
  <c r="Y27" i="45"/>
  <c r="Y15" i="44"/>
  <c r="Y15" i="41"/>
  <c r="V15" i="57"/>
  <c r="V27" i="56"/>
  <c r="V21" i="56"/>
  <c r="V18" i="56"/>
  <c r="V15" i="54"/>
  <c r="V27" i="51"/>
  <c r="V15" i="50"/>
  <c r="V15" i="45"/>
  <c r="V15" i="42"/>
  <c r="V15" i="41"/>
  <c r="S27" i="57"/>
  <c r="S24" i="57"/>
  <c r="S27" i="54"/>
  <c r="S24" i="54"/>
  <c r="S15" i="54" s="1"/>
  <c r="S15" i="50"/>
  <c r="S15" i="49"/>
  <c r="S15" i="47"/>
  <c r="S27" i="46"/>
  <c r="S21" i="46"/>
  <c r="P21" i="57"/>
  <c r="P24" i="57"/>
  <c r="P27" i="57"/>
  <c r="P15" i="57" s="1"/>
  <c r="P15" i="54"/>
  <c r="P27" i="48"/>
  <c r="P15" i="47"/>
  <c r="P15" i="46"/>
  <c r="P21" i="43"/>
  <c r="M15" i="57"/>
  <c r="M18" i="52"/>
  <c r="M21" i="52"/>
  <c r="M27" i="52"/>
  <c r="M27" i="48"/>
  <c r="M27" i="46"/>
  <c r="M21" i="46"/>
  <c r="M15" i="45"/>
  <c r="M24" i="43"/>
  <c r="M18" i="43"/>
  <c r="M21" i="43"/>
  <c r="M27" i="43"/>
  <c r="M24" i="42"/>
  <c r="M15" i="42" s="1"/>
  <c r="J24" i="58"/>
  <c r="J27" i="57"/>
  <c r="J21" i="57"/>
  <c r="J24" i="56"/>
  <c r="J21" i="56"/>
  <c r="J18" i="48"/>
  <c r="J18" i="46"/>
  <c r="J27" i="43"/>
  <c r="J24" i="41"/>
  <c r="J18" i="41"/>
  <c r="G15" i="56"/>
  <c r="G18" i="54"/>
  <c r="G21" i="52"/>
  <c r="G18" i="52"/>
  <c r="AE15" i="48"/>
  <c r="V15" i="48"/>
  <c r="G24" i="46"/>
  <c r="G21" i="46"/>
  <c r="G27" i="46"/>
  <c r="G27" i="43"/>
  <c r="G21" i="43"/>
  <c r="G18" i="43"/>
  <c r="S15" i="43"/>
  <c r="S21" i="42"/>
  <c r="AK15" i="42"/>
  <c r="S27" i="42"/>
  <c r="Y15" i="42"/>
  <c r="AH15" i="42"/>
  <c r="J27" i="41"/>
  <c r="J24" i="42"/>
  <c r="J15" i="44"/>
  <c r="AK15" i="49"/>
  <c r="G15" i="58"/>
  <c r="G27" i="52"/>
  <c r="G15" i="48"/>
  <c r="G18" i="47"/>
  <c r="G27" i="47"/>
  <c r="G24" i="47"/>
  <c r="G15" i="45"/>
  <c r="G15" i="44"/>
  <c r="G15" i="42"/>
  <c r="G15" i="41"/>
  <c r="AB15" i="41"/>
  <c r="S21" i="41"/>
  <c r="S15" i="41" s="1"/>
  <c r="AE15" i="42"/>
  <c r="J27" i="42"/>
  <c r="D15" i="42"/>
  <c r="J21" i="42"/>
  <c r="Y15" i="43"/>
  <c r="M15" i="44"/>
  <c r="S27" i="44"/>
  <c r="S24" i="44"/>
  <c r="AH15" i="45"/>
  <c r="Y21" i="45"/>
  <c r="S15" i="45"/>
  <c r="J15" i="45"/>
  <c r="P15" i="45"/>
  <c r="G18" i="46"/>
  <c r="AB15" i="46"/>
  <c r="S24" i="46"/>
  <c r="AH15" i="47"/>
  <c r="AE15" i="47"/>
  <c r="AB15" i="47"/>
  <c r="P21" i="48"/>
  <c r="P18" i="48"/>
  <c r="V15" i="49"/>
  <c r="M15" i="49"/>
  <c r="AB15" i="49"/>
  <c r="J15" i="49"/>
  <c r="Y15" i="50"/>
  <c r="D27" i="50"/>
  <c r="J27" i="50"/>
  <c r="J15" i="50" s="1"/>
  <c r="G15" i="50"/>
  <c r="V15" i="51"/>
  <c r="P15" i="51"/>
  <c r="S27" i="51"/>
  <c r="S24" i="51"/>
  <c r="S15" i="51" s="1"/>
  <c r="G15" i="51"/>
  <c r="J15" i="52"/>
  <c r="J21" i="54"/>
  <c r="J18" i="54"/>
  <c r="J24" i="54"/>
  <c r="S15" i="56"/>
  <c r="AE15" i="56"/>
  <c r="P15" i="56"/>
  <c r="G15" i="57"/>
  <c r="AE15" i="57"/>
  <c r="D21" i="57"/>
  <c r="AK15" i="58"/>
  <c r="AB15" i="58"/>
  <c r="M15" i="58"/>
  <c r="P15" i="58"/>
  <c r="S15" i="58"/>
  <c r="Y15" i="58"/>
  <c r="J18" i="58"/>
  <c r="D15" i="58"/>
  <c r="D15" i="56"/>
  <c r="D15" i="54"/>
  <c r="V15" i="52"/>
  <c r="D21" i="50"/>
  <c r="D15" i="49"/>
  <c r="D15" i="48"/>
  <c r="D21" i="46"/>
  <c r="D27" i="46"/>
  <c r="D15" i="45"/>
  <c r="D15" i="43"/>
  <c r="D18" i="41"/>
  <c r="V15" i="58"/>
  <c r="AB15" i="57"/>
  <c r="AH15" i="57"/>
  <c r="Y15" i="57"/>
  <c r="AB15" i="56"/>
  <c r="J27" i="56"/>
  <c r="J18" i="56"/>
  <c r="AE15" i="54"/>
  <c r="J27" i="54"/>
  <c r="AB15" i="54"/>
  <c r="AB15" i="52"/>
  <c r="J27" i="51"/>
  <c r="J21" i="51"/>
  <c r="J24" i="51"/>
  <c r="AE15" i="51"/>
  <c r="J18" i="51"/>
  <c r="AE15" i="50"/>
  <c r="AH15" i="50"/>
  <c r="G15" i="49"/>
  <c r="AH15" i="49"/>
  <c r="AB15" i="48"/>
  <c r="J27" i="48"/>
  <c r="J24" i="48"/>
  <c r="Y15" i="48"/>
  <c r="J18" i="47"/>
  <c r="J24" i="47"/>
  <c r="D15" i="47"/>
  <c r="J27" i="47"/>
  <c r="J21" i="47"/>
  <c r="AH15" i="46"/>
  <c r="V15" i="46"/>
  <c r="AE15" i="44"/>
  <c r="AH15" i="44"/>
  <c r="J18" i="42"/>
  <c r="D27" i="41"/>
  <c r="D24" i="41"/>
  <c r="D21" i="41"/>
  <c r="M15" i="41"/>
  <c r="J15" i="57" l="1"/>
  <c r="D15" i="57"/>
  <c r="G15" i="54"/>
  <c r="Y15" i="54"/>
  <c r="D15" i="52"/>
  <c r="P15" i="44"/>
  <c r="P15" i="42"/>
  <c r="S15" i="42"/>
  <c r="P15" i="41"/>
  <c r="J15" i="41"/>
  <c r="P15" i="43"/>
  <c r="J15" i="43"/>
  <c r="S15" i="44"/>
  <c r="AE15" i="45"/>
  <c r="S15" i="46"/>
  <c r="M15" i="46"/>
  <c r="J15" i="46"/>
  <c r="M15" i="48"/>
  <c r="D15" i="50"/>
  <c r="AE15" i="52"/>
  <c r="S15" i="57"/>
  <c r="V15" i="56"/>
  <c r="Y15" i="45"/>
  <c r="P15" i="48"/>
  <c r="M15" i="52"/>
  <c r="M15" i="43"/>
  <c r="J15" i="58"/>
  <c r="J15" i="54"/>
  <c r="G15" i="52"/>
  <c r="J15" i="48"/>
  <c r="G15" i="46"/>
  <c r="G15" i="43"/>
  <c r="J15" i="42"/>
  <c r="G15" i="47"/>
  <c r="J15" i="51"/>
  <c r="D15" i="46"/>
  <c r="D15" i="41"/>
  <c r="J15" i="56"/>
  <c r="J15" i="47"/>
  <c r="C27" i="40" l="1"/>
  <c r="C24" i="40"/>
  <c r="C18" i="40"/>
  <c r="C16" i="40"/>
  <c r="F24" i="40"/>
  <c r="F18" i="40"/>
  <c r="F16" i="40"/>
  <c r="I24" i="40"/>
  <c r="I18" i="40"/>
  <c r="I16" i="40"/>
  <c r="L27" i="40"/>
  <c r="L24" i="40"/>
  <c r="L18" i="40"/>
  <c r="L16" i="40"/>
  <c r="O16" i="40"/>
  <c r="O24" i="40"/>
  <c r="O18" i="40"/>
  <c r="R27" i="40"/>
  <c r="R24" i="40"/>
  <c r="R18" i="40"/>
  <c r="AD16" i="40"/>
  <c r="AA16" i="40"/>
  <c r="U16" i="40"/>
  <c r="X16" i="40"/>
  <c r="X18" i="40"/>
  <c r="X24" i="40"/>
  <c r="X27" i="40"/>
  <c r="U18" i="40"/>
  <c r="U24" i="40"/>
  <c r="U27" i="40"/>
  <c r="AK43" i="40"/>
  <c r="AH43" i="40"/>
  <c r="AE43" i="40"/>
  <c r="AB43" i="40"/>
  <c r="Y43" i="40"/>
  <c r="V43" i="40"/>
  <c r="S43" i="40"/>
  <c r="P43" i="40"/>
  <c r="M43" i="40"/>
  <c r="J43" i="40"/>
  <c r="G43" i="40"/>
  <c r="D43" i="40"/>
  <c r="AM39" i="40"/>
  <c r="AM38" i="40"/>
  <c r="AM37" i="40"/>
  <c r="AM36" i="40"/>
  <c r="AM35" i="40"/>
  <c r="AM34" i="40"/>
  <c r="AM33" i="40"/>
  <c r="AM32" i="40"/>
  <c r="AM31" i="40"/>
  <c r="AM30" i="40"/>
  <c r="AM28" i="40"/>
  <c r="AG27" i="40"/>
  <c r="AD27" i="40"/>
  <c r="AA27" i="40"/>
  <c r="AG24" i="40"/>
  <c r="AD24" i="40"/>
  <c r="AA24" i="40"/>
  <c r="AM23" i="40"/>
  <c r="AM22" i="40"/>
  <c r="AM21" i="40"/>
  <c r="AG18" i="40"/>
  <c r="AD18" i="40"/>
  <c r="AA18" i="40"/>
  <c r="AG15" i="40" l="1"/>
  <c r="O15" i="40"/>
  <c r="P23" i="40" s="1"/>
  <c r="C15" i="40"/>
  <c r="D20" i="40" s="1"/>
  <c r="AD15" i="40"/>
  <c r="AA15" i="40"/>
  <c r="AB40" i="40" s="1"/>
  <c r="X15" i="40"/>
  <c r="Y17" i="40" s="1"/>
  <c r="Y16" i="40" s="1"/>
  <c r="U15" i="40"/>
  <c r="V23" i="40" s="1"/>
  <c r="R15" i="40"/>
  <c r="S17" i="40" s="1"/>
  <c r="S16" i="40" s="1"/>
  <c r="L15" i="40"/>
  <c r="M33" i="40" s="1"/>
  <c r="I15" i="40"/>
  <c r="F15" i="40"/>
  <c r="G38" i="40" s="1"/>
  <c r="AM24" i="40"/>
  <c r="P35" i="40"/>
  <c r="AM27" i="40"/>
  <c r="AM16" i="40"/>
  <c r="AM18" i="40"/>
  <c r="P19" i="40"/>
  <c r="P20" i="40"/>
  <c r="P28" i="40"/>
  <c r="P29" i="40"/>
  <c r="P30" i="40"/>
  <c r="P17" i="40"/>
  <c r="P16" i="40" s="1"/>
  <c r="P38" i="40"/>
  <c r="P39" i="40"/>
  <c r="P36" i="40"/>
  <c r="P37" i="40"/>
  <c r="P25" i="40"/>
  <c r="P26" i="40"/>
  <c r="P32" i="40"/>
  <c r="P31" i="40" s="1"/>
  <c r="P34" i="40"/>
  <c r="AE25" i="40"/>
  <c r="AH39" i="40"/>
  <c r="AH19" i="40"/>
  <c r="Y30" i="40" l="1"/>
  <c r="Y29" i="40"/>
  <c r="Y19" i="40"/>
  <c r="Y18" i="40" s="1"/>
  <c r="Y25" i="40"/>
  <c r="Y39" i="40"/>
  <c r="Y23" i="40"/>
  <c r="Y40" i="40"/>
  <c r="Y33" i="40"/>
  <c r="Y35" i="40"/>
  <c r="Y20" i="40"/>
  <c r="Y38" i="40"/>
  <c r="Y28" i="40"/>
  <c r="Y34" i="40"/>
  <c r="Y37" i="40"/>
  <c r="V40" i="40"/>
  <c r="V39" i="40"/>
  <c r="V33" i="40"/>
  <c r="V35" i="40"/>
  <c r="V25" i="40"/>
  <c r="V17" i="40"/>
  <c r="V16" i="40" s="1"/>
  <c r="V20" i="40"/>
  <c r="V18" i="40" s="1"/>
  <c r="V22" i="40"/>
  <c r="V21" i="40" s="1"/>
  <c r="V38" i="40"/>
  <c r="V36" i="40"/>
  <c r="V37" i="40"/>
  <c r="V32" i="40"/>
  <c r="V31" i="40" s="1"/>
  <c r="V19" i="40"/>
  <c r="V34" i="40"/>
  <c r="V26" i="40"/>
  <c r="V29" i="40"/>
  <c r="V30" i="40"/>
  <c r="V28" i="40"/>
  <c r="S30" i="40"/>
  <c r="S27" i="40" s="1"/>
  <c r="S29" i="40"/>
  <c r="S22" i="40"/>
  <c r="S40" i="40"/>
  <c r="S23" i="40"/>
  <c r="S26" i="40"/>
  <c r="S34" i="40"/>
  <c r="S39" i="40"/>
  <c r="S33" i="40"/>
  <c r="S20" i="40"/>
  <c r="S19" i="40"/>
  <c r="S32" i="40"/>
  <c r="S31" i="40" s="1"/>
  <c r="S37" i="40"/>
  <c r="S25" i="40"/>
  <c r="S38" i="40"/>
  <c r="S36" i="40"/>
  <c r="S35" i="40"/>
  <c r="S28" i="40"/>
  <c r="M32" i="40"/>
  <c r="M31" i="40" s="1"/>
  <c r="M26" i="40"/>
  <c r="M28" i="40"/>
  <c r="M38" i="40"/>
  <c r="M29" i="40"/>
  <c r="M35" i="40"/>
  <c r="M23" i="40"/>
  <c r="Y32" i="40"/>
  <c r="Y31" i="40" s="1"/>
  <c r="Y22" i="40"/>
  <c r="Y36" i="40"/>
  <c r="Y26" i="40"/>
  <c r="Y24" i="40" s="1"/>
  <c r="Y21" i="40"/>
  <c r="P24" i="40"/>
  <c r="G19" i="40"/>
  <c r="G28" i="40"/>
  <c r="G33" i="40"/>
  <c r="G30" i="40"/>
  <c r="G25" i="40"/>
  <c r="G34" i="40"/>
  <c r="M17" i="40"/>
  <c r="M16" i="40" s="1"/>
  <c r="M19" i="40"/>
  <c r="M20" i="40"/>
  <c r="J38" i="40"/>
  <c r="AM15" i="40"/>
  <c r="M30" i="40"/>
  <c r="M36" i="40"/>
  <c r="M25" i="40"/>
  <c r="M24" i="40" s="1"/>
  <c r="M22" i="40"/>
  <c r="G22" i="40"/>
  <c r="M40" i="40"/>
  <c r="M39" i="40"/>
  <c r="G26" i="40"/>
  <c r="AH25" i="40"/>
  <c r="P33" i="40"/>
  <c r="P40" i="40"/>
  <c r="P22" i="40"/>
  <c r="P21" i="40" s="1"/>
  <c r="M34" i="40"/>
  <c r="M37" i="40"/>
  <c r="G40" i="40"/>
  <c r="D35" i="40"/>
  <c r="D40" i="40"/>
  <c r="D33" i="40"/>
  <c r="D22" i="40"/>
  <c r="D39" i="40"/>
  <c r="D29" i="40"/>
  <c r="D34" i="40"/>
  <c r="D23" i="40"/>
  <c r="D30" i="40"/>
  <c r="D36" i="40"/>
  <c r="D26" i="40"/>
  <c r="D32" i="40"/>
  <c r="D31" i="40" s="1"/>
  <c r="D25" i="40"/>
  <c r="D19" i="40"/>
  <c r="D18" i="40" s="1"/>
  <c r="D37" i="40"/>
  <c r="D38" i="40"/>
  <c r="D17" i="40"/>
  <c r="D16" i="40" s="1"/>
  <c r="D28" i="40"/>
  <c r="G35" i="40"/>
  <c r="G39" i="40"/>
  <c r="G23" i="40"/>
  <c r="G17" i="40"/>
  <c r="G16" i="40" s="1"/>
  <c r="G29" i="40"/>
  <c r="G20" i="40"/>
  <c r="G37" i="40"/>
  <c r="G36" i="40"/>
  <c r="G32" i="40"/>
  <c r="G31" i="40" s="1"/>
  <c r="J20" i="40"/>
  <c r="J30" i="40"/>
  <c r="J37" i="40"/>
  <c r="J34" i="40"/>
  <c r="J40" i="40"/>
  <c r="J29" i="40"/>
  <c r="J25" i="40"/>
  <c r="J22" i="40"/>
  <c r="J36" i="40"/>
  <c r="J26" i="40"/>
  <c r="J19" i="40"/>
  <c r="J39" i="40"/>
  <c r="J32" i="40"/>
  <c r="J31" i="40" s="1"/>
  <c r="J28" i="40"/>
  <c r="J23" i="40"/>
  <c r="J17" i="40"/>
  <c r="J16" i="40" s="1"/>
  <c r="J33" i="40"/>
  <c r="J35" i="40"/>
  <c r="P18" i="40"/>
  <c r="P27" i="40"/>
  <c r="S18" i="40"/>
  <c r="S21" i="40"/>
  <c r="AB29" i="40"/>
  <c r="AB20" i="40"/>
  <c r="AB33" i="40"/>
  <c r="AB28" i="40"/>
  <c r="AB26" i="40"/>
  <c r="AB23" i="40"/>
  <c r="AB17" i="40"/>
  <c r="AB16" i="40" s="1"/>
  <c r="AB38" i="40"/>
  <c r="AB19" i="40"/>
  <c r="AB36" i="40"/>
  <c r="AB25" i="40"/>
  <c r="AB37" i="40"/>
  <c r="AB22" i="40"/>
  <c r="AB34" i="40"/>
  <c r="AB39" i="40"/>
  <c r="AB32" i="40"/>
  <c r="AB31" i="40" s="1"/>
  <c r="AB30" i="40"/>
  <c r="AB35" i="40"/>
  <c r="AE29" i="40"/>
  <c r="AE19" i="40"/>
  <c r="AE22" i="40"/>
  <c r="AE33" i="40"/>
  <c r="AE30" i="40"/>
  <c r="AE32" i="40"/>
  <c r="AE31" i="40" s="1"/>
  <c r="AE37" i="40"/>
  <c r="AE38" i="40"/>
  <c r="AE26" i="40"/>
  <c r="AE24" i="40" s="1"/>
  <c r="AE39" i="40"/>
  <c r="AE28" i="40"/>
  <c r="AE34" i="40"/>
  <c r="AE35" i="40"/>
  <c r="AE36" i="40"/>
  <c r="AE17" i="40"/>
  <c r="AE16" i="40" s="1"/>
  <c r="AE40" i="40"/>
  <c r="AE23" i="40"/>
  <c r="AE20" i="40"/>
  <c r="AH17" i="40"/>
  <c r="AH16" i="40" s="1"/>
  <c r="AH34" i="40"/>
  <c r="AH23" i="40"/>
  <c r="AH30" i="40"/>
  <c r="AH36" i="40"/>
  <c r="AH38" i="40"/>
  <c r="AH33" i="40"/>
  <c r="AH26" i="40"/>
  <c r="AH24" i="40" s="1"/>
  <c r="AH20" i="40"/>
  <c r="AH18" i="40" s="1"/>
  <c r="AH29" i="40"/>
  <c r="AH37" i="40"/>
  <c r="AH32" i="40"/>
  <c r="AH31" i="40" s="1"/>
  <c r="AH22" i="40"/>
  <c r="AH35" i="40"/>
  <c r="AH28" i="40"/>
  <c r="AH40" i="40"/>
  <c r="AK40" i="40"/>
  <c r="AK15" i="40" s="1"/>
  <c r="M21" i="40" l="1"/>
  <c r="V27" i="40"/>
  <c r="Y27" i="40"/>
  <c r="Y15" i="40" s="1"/>
  <c r="V24" i="40"/>
  <c r="V15" i="40" s="1"/>
  <c r="S24" i="40"/>
  <c r="M27" i="40"/>
  <c r="G21" i="40"/>
  <c r="AE18" i="40"/>
  <c r="AB21" i="40"/>
  <c r="G24" i="40"/>
  <c r="G27" i="40"/>
  <c r="G18" i="40"/>
  <c r="M18" i="40"/>
  <c r="D21" i="40"/>
  <c r="D24" i="40"/>
  <c r="D27" i="40"/>
  <c r="J21" i="40"/>
  <c r="J27" i="40"/>
  <c r="J18" i="40"/>
  <c r="J24" i="40"/>
  <c r="P15" i="40"/>
  <c r="S15" i="40"/>
  <c r="AB18" i="40"/>
  <c r="AB27" i="40"/>
  <c r="AB24" i="40"/>
  <c r="AE27" i="40"/>
  <c r="AE21" i="40"/>
  <c r="AH21" i="40"/>
  <c r="AH27" i="40"/>
  <c r="AH15" i="40" s="1"/>
  <c r="AB15" i="40" l="1"/>
  <c r="M15" i="40"/>
  <c r="G15" i="40"/>
  <c r="D15" i="40"/>
  <c r="AE15" i="40"/>
  <c r="J15" i="40"/>
</calcChain>
</file>

<file path=xl/sharedStrings.xml><?xml version="1.0" encoding="utf-8"?>
<sst xmlns="http://schemas.openxmlformats.org/spreadsheetml/2006/main" count="2189" uniqueCount="90">
  <si>
    <t xml:space="preserve">Informační povinnost dle § 239 zákona č. 240/2013 Sb., </t>
  </si>
  <si>
    <t>o investičních společnostech a investičních fondech, v platném znění</t>
  </si>
  <si>
    <t>Zkrácený název fondu</t>
  </si>
  <si>
    <t>Raiffeisen fond dluhopisové stability</t>
  </si>
  <si>
    <t>ISIN</t>
  </si>
  <si>
    <t>CZ0008474293</t>
  </si>
  <si>
    <t>Forma fondu</t>
  </si>
  <si>
    <t>otevřený podílový fond</t>
  </si>
  <si>
    <t>Typ fondu</t>
  </si>
  <si>
    <t>standardní</t>
  </si>
  <si>
    <t>Měna</t>
  </si>
  <si>
    <t>CZK</t>
  </si>
  <si>
    <t>Měsíční informace fondu kolektivního investování dle § 239 odst. 1 písm. c)</t>
  </si>
  <si>
    <t>k datu</t>
  </si>
  <si>
    <t>Hodnota
(v tis. Kč)</t>
  </si>
  <si>
    <t>Podíl na celkových aktivech</t>
  </si>
  <si>
    <t>Aktiva celkem</t>
  </si>
  <si>
    <t>Státní bezkupónové dluhopisy a ostatní cenné papíry přijímané centrální bankou k refinancování</t>
  </si>
  <si>
    <t>Vydané vládními institucemi</t>
  </si>
  <si>
    <t>Pohledávky za bankami a družstevními záložnami</t>
  </si>
  <si>
    <t>Pohledávky za bankami a DZ - splatné na požádání</t>
  </si>
  <si>
    <t>Pohledávky za bankami a DZ - ostatní pohledávky</t>
  </si>
  <si>
    <t>Pohledávky za nebankovními subjekty</t>
  </si>
  <si>
    <t>Pohledávky za nebankovními subjekty - splatné na požádání</t>
  </si>
  <si>
    <t>Pohledávky za nebankovními subjekty - ostatní pohledávky</t>
  </si>
  <si>
    <t>Dluhové cenné papíry</t>
  </si>
  <si>
    <t>Dluhové cenné papíry vydané vládními institucemi</t>
  </si>
  <si>
    <t>Dluhové cenné papíry vydané ostatními osobami</t>
  </si>
  <si>
    <t>Akcie, podílové listy a ostatní podíly</t>
  </si>
  <si>
    <t>Akcie</t>
  </si>
  <si>
    <t>Podílové listy</t>
  </si>
  <si>
    <t>Ostatní podíly</t>
  </si>
  <si>
    <t>Účasti s podstatným vlivem</t>
  </si>
  <si>
    <t>Účasti s podstatním vlivem - v bankách</t>
  </si>
  <si>
    <t>Účasti s rozhodujícím vlivem</t>
  </si>
  <si>
    <t>Účasti s rozhodujícím vlivem - v bankách</t>
  </si>
  <si>
    <t>Dlouhodobý nehmotný majetek</t>
  </si>
  <si>
    <t>z toho zřizovací výdaje</t>
  </si>
  <si>
    <t>z toho goodwill</t>
  </si>
  <si>
    <t>Dlouhodobý hmotný majetek</t>
  </si>
  <si>
    <t>z toho pozemky a budovy pro provozní činnost</t>
  </si>
  <si>
    <t>Ostatní aktiva</t>
  </si>
  <si>
    <t xml:space="preserve">Měsíční informace fondu kolektivního investování dle § 239 odst. 1 písm b) </t>
  </si>
  <si>
    <t>za období 1. -</t>
  </si>
  <si>
    <t>Počet PL (ks)</t>
  </si>
  <si>
    <t>Hodnota PL (Kč)</t>
  </si>
  <si>
    <t>Vydané podílové listy</t>
  </si>
  <si>
    <t>Odkoupené podílové listy</t>
  </si>
  <si>
    <r>
      <rPr>
        <b/>
        <sz val="10"/>
        <rFont val="Amalia"/>
        <family val="2"/>
        <charset val="238"/>
      </rPr>
      <t>Raiffeisen investiční společnost a.s.</t>
    </r>
    <r>
      <rPr>
        <sz val="10"/>
        <rFont val="Amalia"/>
        <family val="2"/>
        <charset val="238"/>
      </rPr>
      <t>, Hvězdova 1716/2b, 140 78 Praha 4, IČO 29146739,
zapsaná v obchodním rejstříku vedeném Městským soudem v Praze, sp. zn. B 18837.</t>
    </r>
  </si>
  <si>
    <t xml:space="preserve">Raiffeisen realitní fond </t>
  </si>
  <si>
    <t>CZ0008475100</t>
  </si>
  <si>
    <t>speciální</t>
  </si>
  <si>
    <t>Raiffeisen fond dluhopisových trendů</t>
  </si>
  <si>
    <t>CZ0008474376</t>
  </si>
  <si>
    <t>Raiffeisen fond globálních trhů</t>
  </si>
  <si>
    <t>CZ0008474442</t>
  </si>
  <si>
    <t>FWR Strategy 75</t>
  </si>
  <si>
    <t>CZ0008474350</t>
  </si>
  <si>
    <t>Raiffeisen fond alternativní</t>
  </si>
  <si>
    <t>CZ0008474954</t>
  </si>
  <si>
    <t>Raiffeisen fond high-yield dluhopisů</t>
  </si>
  <si>
    <t>CZ0008474848</t>
  </si>
  <si>
    <t>CZ0008474871</t>
  </si>
  <si>
    <t>Raiffeisen strategie konzervativní</t>
  </si>
  <si>
    <t>CZ0008474400</t>
  </si>
  <si>
    <t>Raiffeisen fond udržitelného rozvoje</t>
  </si>
  <si>
    <t>Raiffeisen strategie progresivní</t>
  </si>
  <si>
    <t>CZ0008475027</t>
  </si>
  <si>
    <t>Raiffeisen fond amerických akcií</t>
  </si>
  <si>
    <t>CZ0008475175</t>
  </si>
  <si>
    <t>Raiffeisen fond evropských akcií</t>
  </si>
  <si>
    <t>CZ0008475266</t>
  </si>
  <si>
    <t>Raiffeisen fond emerging markets akcií</t>
  </si>
  <si>
    <t>CZ0008475274</t>
  </si>
  <si>
    <t>Raiffeisen strategie balancovaná</t>
  </si>
  <si>
    <t>CZ0008475506</t>
  </si>
  <si>
    <t>Raiffeisen květnový zajištěný fond</t>
  </si>
  <si>
    <t>CZ0008475860</t>
  </si>
  <si>
    <t xml:space="preserve">Raiffeisen zářijový zajištěný fond </t>
  </si>
  <si>
    <t>CZ0008475910</t>
  </si>
  <si>
    <t>Raiffeisen březnový zajištěný fond</t>
  </si>
  <si>
    <t>CZ0008476926</t>
  </si>
  <si>
    <t>Raiffeisen chráněný fond</t>
  </si>
  <si>
    <t>CZ0008477999</t>
  </si>
  <si>
    <t>,</t>
  </si>
  <si>
    <t>29.02.25</t>
  </si>
  <si>
    <t>30.06.205</t>
  </si>
  <si>
    <t>Raiffeisen fond megatrendy</t>
  </si>
  <si>
    <t>CZ0008478716</t>
  </si>
  <si>
    <t>Náklady a příjmy příštích období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</si>
</sst>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d/\ m/\ 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malia"/>
      <family val="2"/>
      <charset val="238"/>
    </font>
    <font>
      <b/>
      <sz val="12"/>
      <name val="Amalia"/>
      <family val="2"/>
      <charset val="238"/>
    </font>
    <font>
      <b/>
      <sz val="10"/>
      <name val="Amali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malia"/>
      <family val="2"/>
      <charset val="23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Border="0"/>
    <xf numFmtId="0" fontId="2" fillId="0" borderId="0"/>
  </cellStyleXfs>
  <cellXfs count="123">
    <xf numFmtId="0" fontId="0" fillId="0" borderId="0" xfId="0"/>
    <xf numFmtId="0" fontId="3" fillId="0" borderId="0" xfId="2" applyFont="1"/>
    <xf numFmtId="0" fontId="3" fillId="0" borderId="0" xfId="2" applyFont="1" applyAlignment="1" applyProtection="1">
      <alignment horizontal="centerContinuous"/>
      <protection hidden="1"/>
    </xf>
    <xf numFmtId="0" fontId="4" fillId="0" borderId="0" xfId="2" applyFont="1" applyAlignment="1" applyProtection="1">
      <alignment horizontal="left"/>
      <protection hidden="1"/>
    </xf>
    <xf numFmtId="0" fontId="3" fillId="0" borderId="0" xfId="2" applyFont="1" applyAlignment="1" applyProtection="1">
      <alignment horizontal="left"/>
      <protection hidden="1"/>
    </xf>
    <xf numFmtId="0" fontId="5" fillId="0" borderId="0" xfId="2" applyFont="1" applyAlignment="1" applyProtection="1">
      <alignment horizontal="left"/>
      <protection hidden="1"/>
    </xf>
    <xf numFmtId="0" fontId="3" fillId="0" borderId="0" xfId="2" applyFont="1" applyAlignment="1">
      <alignment horizontal="left"/>
    </xf>
    <xf numFmtId="0" fontId="3" fillId="0" borderId="0" xfId="2" applyFont="1" applyAlignment="1" applyProtection="1">
      <alignment horizontal="left" vertical="center"/>
      <protection hidden="1"/>
    </xf>
    <xf numFmtId="0" fontId="4" fillId="0" borderId="1" xfId="2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1" fontId="5" fillId="0" borderId="1" xfId="0" applyNumberFormat="1" applyFont="1" applyBorder="1" applyAlignment="1" applyProtection="1">
      <alignment horizontal="left"/>
      <protection locked="0"/>
    </xf>
    <xf numFmtId="1" fontId="3" fillId="0" borderId="1" xfId="2" applyNumberFormat="1" applyFont="1" applyBorder="1" applyAlignment="1" applyProtection="1">
      <alignment horizontal="left"/>
      <protection locked="0"/>
    </xf>
    <xf numFmtId="4" fontId="3" fillId="0" borderId="1" xfId="2" applyNumberFormat="1" applyFont="1" applyBorder="1" applyAlignment="1" applyProtection="1">
      <alignment horizontal="left" vertical="center"/>
      <protection locked="0"/>
    </xf>
    <xf numFmtId="0" fontId="3" fillId="0" borderId="0" xfId="2" applyFont="1" applyBorder="1" applyAlignment="1" applyProtection="1">
      <alignment horizontal="left"/>
      <protection hidden="1"/>
    </xf>
    <xf numFmtId="164" fontId="3" fillId="0" borderId="0" xfId="2" applyNumberFormat="1" applyFont="1" applyBorder="1" applyAlignment="1" applyProtection="1">
      <alignment horizontal="left" vertical="center"/>
      <protection locked="0"/>
    </xf>
    <xf numFmtId="164" fontId="3" fillId="0" borderId="1" xfId="2" applyNumberFormat="1" applyFont="1" applyBorder="1" applyAlignment="1" applyProtection="1">
      <alignment horizontal="left" vertical="center"/>
      <protection locked="0"/>
    </xf>
    <xf numFmtId="0" fontId="3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justify" vertical="top" wrapText="1"/>
    </xf>
    <xf numFmtId="0" fontId="3" fillId="0" borderId="0" xfId="2" applyFont="1" applyBorder="1" applyProtection="1">
      <protection hidden="1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right" vertical="center" wrapText="1"/>
    </xf>
    <xf numFmtId="165" fontId="5" fillId="0" borderId="0" xfId="2" applyNumberFormat="1" applyFont="1" applyBorder="1" applyAlignment="1">
      <alignment horizontal="left" vertical="center" wrapText="1"/>
    </xf>
    <xf numFmtId="0" fontId="3" fillId="0" borderId="0" xfId="2" applyFont="1" applyBorder="1"/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3" fontId="3" fillId="0" borderId="0" xfId="2" applyNumberFormat="1" applyFont="1" applyAlignment="1">
      <alignment horizontal="right" vertical="center" indent="1"/>
    </xf>
    <xf numFmtId="0" fontId="5" fillId="0" borderId="6" xfId="2" applyFont="1" applyBorder="1" applyAlignment="1">
      <alignment horizontal="left" vertical="center" wrapText="1"/>
    </xf>
    <xf numFmtId="0" fontId="5" fillId="0" borderId="7" xfId="2" applyFont="1" applyBorder="1" applyAlignment="1">
      <alignment horizontal="left" vertical="center" wrapText="1" indent="1"/>
    </xf>
    <xf numFmtId="3" fontId="3" fillId="0" borderId="8" xfId="2" applyNumberFormat="1" applyFont="1" applyBorder="1" applyAlignment="1" applyProtection="1">
      <alignment horizontal="right" vertical="center" indent="1"/>
      <protection locked="0"/>
    </xf>
    <xf numFmtId="10" fontId="3" fillId="0" borderId="9" xfId="1" applyNumberFormat="1" applyFont="1" applyFill="1" applyBorder="1" applyAlignment="1" applyProtection="1">
      <alignment horizontal="right" vertical="center" indent="1"/>
      <protection locked="0"/>
    </xf>
    <xf numFmtId="0" fontId="3" fillId="0" borderId="0" xfId="2" applyFont="1" applyAlignment="1">
      <alignment horizontal="right" vertical="center" indent="1"/>
    </xf>
    <xf numFmtId="3" fontId="3" fillId="0" borderId="0" xfId="2" applyNumberFormat="1" applyFont="1" applyBorder="1" applyAlignment="1" applyProtection="1">
      <alignment horizontal="right" vertical="center"/>
      <protection locked="0"/>
    </xf>
    <xf numFmtId="0" fontId="3" fillId="0" borderId="10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3" fontId="3" fillId="0" borderId="12" xfId="2" applyNumberFormat="1" applyFont="1" applyBorder="1" applyAlignment="1" applyProtection="1">
      <alignment horizontal="right" vertical="center" indent="1"/>
      <protection locked="0"/>
    </xf>
    <xf numFmtId="10" fontId="3" fillId="0" borderId="13" xfId="1" applyNumberFormat="1" applyFont="1" applyFill="1" applyBorder="1" applyAlignment="1" applyProtection="1">
      <alignment horizontal="right" vertical="center" indent="1"/>
      <protection locked="0"/>
    </xf>
    <xf numFmtId="0" fontId="3" fillId="0" borderId="10" xfId="2" applyFont="1" applyBorder="1" applyAlignment="1">
      <alignment horizontal="left" vertical="center" indent="1"/>
    </xf>
    <xf numFmtId="0" fontId="3" fillId="0" borderId="11" xfId="2" applyFont="1" applyBorder="1" applyAlignment="1">
      <alignment horizontal="left" vertical="center" indent="2"/>
    </xf>
    <xf numFmtId="10" fontId="3" fillId="0" borderId="13" xfId="1" applyNumberFormat="1" applyFont="1" applyFill="1" applyBorder="1" applyAlignment="1" applyProtection="1">
      <alignment horizontal="right" vertical="center" indent="1"/>
    </xf>
    <xf numFmtId="0" fontId="3" fillId="0" borderId="10" xfId="2" applyFont="1" applyBorder="1" applyAlignment="1">
      <alignment horizontal="left" vertical="center"/>
    </xf>
    <xf numFmtId="0" fontId="3" fillId="0" borderId="11" xfId="2" applyFont="1" applyBorder="1" applyAlignment="1">
      <alignment horizontal="left" vertical="center" indent="1"/>
    </xf>
    <xf numFmtId="3" fontId="3" fillId="0" borderId="14" xfId="2" applyNumberFormat="1" applyFont="1" applyBorder="1" applyAlignment="1" applyProtection="1">
      <alignment horizontal="right" vertical="center" indent="1"/>
      <protection locked="0"/>
    </xf>
    <xf numFmtId="3" fontId="3" fillId="0" borderId="15" xfId="2" applyNumberFormat="1" applyFont="1" applyBorder="1" applyAlignment="1" applyProtection="1">
      <alignment horizontal="right" vertical="center" indent="1"/>
      <protection locked="0"/>
    </xf>
    <xf numFmtId="3" fontId="3" fillId="0" borderId="16" xfId="2" applyNumberFormat="1" applyFont="1" applyBorder="1" applyAlignment="1" applyProtection="1">
      <alignment horizontal="right" vertical="center" indent="1"/>
      <protection locked="0"/>
    </xf>
    <xf numFmtId="0" fontId="3" fillId="0" borderId="17" xfId="2" applyFont="1" applyBorder="1" applyAlignment="1">
      <alignment horizontal="left" vertical="center"/>
    </xf>
    <xf numFmtId="0" fontId="3" fillId="0" borderId="18" xfId="2" applyFont="1" applyBorder="1" applyAlignment="1">
      <alignment horizontal="left" vertical="center" indent="1"/>
    </xf>
    <xf numFmtId="3" fontId="3" fillId="0" borderId="19" xfId="2" applyNumberFormat="1" applyFont="1" applyBorder="1" applyAlignment="1" applyProtection="1">
      <alignment horizontal="right" vertical="center" indent="1"/>
      <protection locked="0"/>
    </xf>
    <xf numFmtId="10" fontId="3" fillId="0" borderId="20" xfId="1" applyNumberFormat="1" applyFont="1" applyFill="1" applyBorder="1" applyAlignment="1" applyProtection="1">
      <alignment horizontal="right" vertical="center" indent="1"/>
    </xf>
    <xf numFmtId="0" fontId="3" fillId="0" borderId="0" xfId="2" applyFont="1" applyBorder="1" applyAlignment="1">
      <alignment horizontal="left" vertical="center" indent="1"/>
    </xf>
    <xf numFmtId="3" fontId="3" fillId="0" borderId="0" xfId="2" applyNumberFormat="1" applyFont="1" applyBorder="1" applyAlignment="1" applyProtection="1">
      <alignment horizontal="right" vertical="center" indent="1" shrinkToFit="1"/>
      <protection locked="0"/>
    </xf>
    <xf numFmtId="4" fontId="3" fillId="0" borderId="0" xfId="2" applyNumberFormat="1" applyFont="1" applyBorder="1" applyAlignment="1" applyProtection="1">
      <alignment horizontal="right" vertical="center" wrapText="1" indent="2"/>
      <protection locked="0"/>
    </xf>
    <xf numFmtId="3" fontId="3" fillId="0" borderId="0" xfId="2" applyNumberFormat="1" applyFont="1"/>
    <xf numFmtId="0" fontId="3" fillId="0" borderId="0" xfId="2" applyFont="1" applyBorder="1" applyAlignment="1">
      <alignment horizontal="center" vertical="center" wrapText="1"/>
    </xf>
    <xf numFmtId="3" fontId="3" fillId="0" borderId="0" xfId="2" applyNumberFormat="1" applyFont="1" applyBorder="1" applyAlignment="1" applyProtection="1">
      <alignment horizontal="right" vertical="center" indent="1"/>
      <protection locked="0"/>
    </xf>
    <xf numFmtId="0" fontId="5" fillId="0" borderId="0" xfId="2" applyFont="1" applyBorder="1" applyAlignment="1">
      <alignment horizontal="right"/>
    </xf>
    <xf numFmtId="165" fontId="5" fillId="0" borderId="0" xfId="2" applyNumberFormat="1" applyFont="1" applyBorder="1" applyAlignment="1">
      <alignment horizontal="left"/>
    </xf>
    <xf numFmtId="3" fontId="3" fillId="0" borderId="0" xfId="2" applyNumberFormat="1" applyFont="1" applyBorder="1" applyAlignment="1" applyProtection="1">
      <alignment vertical="center" shrinkToFit="1"/>
      <protection locked="0"/>
    </xf>
    <xf numFmtId="3" fontId="3" fillId="0" borderId="4" xfId="2" applyNumberFormat="1" applyFont="1" applyBorder="1" applyAlignment="1" applyProtection="1">
      <alignment horizontal="center" vertical="center" shrinkToFit="1"/>
      <protection locked="0"/>
    </xf>
    <xf numFmtId="3" fontId="3" fillId="0" borderId="5" xfId="2" applyNumberFormat="1" applyFont="1" applyBorder="1" applyAlignment="1" applyProtection="1">
      <alignment horizontal="center" vertical="center" shrinkToFit="1"/>
      <protection locked="0"/>
    </xf>
    <xf numFmtId="0" fontId="3" fillId="0" borderId="0" xfId="2" applyFont="1" applyBorder="1" applyAlignment="1">
      <alignment horizontal="center"/>
    </xf>
    <xf numFmtId="3" fontId="3" fillId="0" borderId="21" xfId="2" applyNumberFormat="1" applyFont="1" applyBorder="1" applyAlignment="1" applyProtection="1">
      <alignment horizontal="left" vertical="center" shrinkToFit="1"/>
      <protection locked="0"/>
    </xf>
    <xf numFmtId="3" fontId="3" fillId="0" borderId="22" xfId="2" applyNumberFormat="1" applyFont="1" applyBorder="1" applyAlignment="1">
      <alignment horizontal="right" vertical="center"/>
    </xf>
    <xf numFmtId="3" fontId="3" fillId="0" borderId="23" xfId="2" applyNumberFormat="1" applyFont="1" applyBorder="1" applyAlignment="1">
      <alignment horizontal="right" vertical="center"/>
    </xf>
    <xf numFmtId="3" fontId="3" fillId="0" borderId="0" xfId="2" applyNumberFormat="1" applyFont="1" applyBorder="1" applyAlignment="1">
      <alignment horizontal="right" vertical="center"/>
    </xf>
    <xf numFmtId="3" fontId="3" fillId="0" borderId="12" xfId="2" applyNumberFormat="1" applyFont="1" applyBorder="1" applyAlignment="1">
      <alignment horizontal="right" vertical="center"/>
    </xf>
    <xf numFmtId="3" fontId="3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Border="1" applyAlignment="1">
      <alignment vertical="center"/>
    </xf>
    <xf numFmtId="3" fontId="3" fillId="0" borderId="24" xfId="2" applyNumberFormat="1" applyFont="1" applyBorder="1" applyAlignment="1">
      <alignment horizontal="left" vertical="center"/>
    </xf>
    <xf numFmtId="3" fontId="3" fillId="0" borderId="25" xfId="2" applyNumberFormat="1" applyFont="1" applyBorder="1" applyAlignment="1" applyProtection="1">
      <alignment horizontal="right" vertical="center" shrinkToFit="1"/>
      <protection locked="0"/>
    </xf>
    <xf numFmtId="3" fontId="3" fillId="0" borderId="20" xfId="2" applyNumberFormat="1" applyFont="1" applyBorder="1" applyAlignment="1">
      <alignment horizontal="right" vertical="center"/>
    </xf>
    <xf numFmtId="3" fontId="3" fillId="0" borderId="19" xfId="2" applyNumberFormat="1" applyFont="1" applyBorder="1" applyAlignment="1" applyProtection="1">
      <alignment horizontal="right" vertical="center" shrinkToFit="1"/>
      <protection locked="0"/>
    </xf>
    <xf numFmtId="3" fontId="5" fillId="0" borderId="0" xfId="2" applyNumberFormat="1" applyFont="1" applyBorder="1" applyAlignment="1" applyProtection="1">
      <alignment horizontal="right" vertical="center" shrinkToFit="1"/>
      <protection locked="0"/>
    </xf>
    <xf numFmtId="0" fontId="3" fillId="0" borderId="0" xfId="2" applyFont="1" applyBorder="1" applyAlignment="1">
      <alignment horizontal="center" vertical="center"/>
    </xf>
    <xf numFmtId="3" fontId="3" fillId="0" borderId="0" xfId="2" applyNumberFormat="1" applyFont="1" applyAlignment="1">
      <alignment vertical="center"/>
    </xf>
    <xf numFmtId="3" fontId="5" fillId="0" borderId="0" xfId="2" applyNumberFormat="1" applyFont="1" applyBorder="1" applyAlignment="1" applyProtection="1">
      <alignment horizontal="center" vertical="center" shrinkToFit="1"/>
      <protection locked="0"/>
    </xf>
    <xf numFmtId="3" fontId="5" fillId="0" borderId="0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3" fontId="3" fillId="0" borderId="0" xfId="2" applyNumberFormat="1" applyFont="1" applyBorder="1" applyAlignment="1">
      <alignment horizontal="right" vertical="center" indent="1"/>
    </xf>
    <xf numFmtId="0" fontId="3" fillId="0" borderId="0" xfId="3" applyFont="1" applyAlignment="1">
      <alignment wrapText="1"/>
    </xf>
    <xf numFmtId="0" fontId="6" fillId="0" borderId="0" xfId="0" applyFont="1"/>
    <xf numFmtId="0" fontId="5" fillId="0" borderId="0" xfId="2" applyFont="1" applyAlignment="1" applyProtection="1">
      <alignment horizontal="centerContinuous"/>
      <protection hidden="1"/>
    </xf>
    <xf numFmtId="1" fontId="3" fillId="0" borderId="1" xfId="2" applyNumberFormat="1" applyFont="1" applyFill="1" applyBorder="1" applyAlignment="1" applyProtection="1">
      <alignment horizontal="left"/>
      <protection locked="0"/>
    </xf>
    <xf numFmtId="0" fontId="4" fillId="0" borderId="1" xfId="2" applyFont="1" applyFill="1" applyBorder="1" applyAlignment="1" applyProtection="1">
      <alignment horizontal="left" vertical="center"/>
      <protection hidden="1"/>
    </xf>
    <xf numFmtId="1" fontId="5" fillId="0" borderId="1" xfId="0" applyNumberFormat="1" applyFont="1" applyFill="1" applyBorder="1" applyAlignment="1" applyProtection="1">
      <alignment horizontal="left"/>
      <protection locked="0"/>
    </xf>
    <xf numFmtId="4" fontId="3" fillId="0" borderId="1" xfId="2" applyNumberFormat="1" applyFont="1" applyFill="1" applyBorder="1" applyAlignment="1" applyProtection="1">
      <alignment horizontal="left" vertical="center"/>
      <protection locked="0"/>
    </xf>
    <xf numFmtId="164" fontId="3" fillId="0" borderId="1" xfId="2" applyNumberFormat="1" applyFont="1" applyFill="1" applyBorder="1" applyAlignment="1" applyProtection="1">
      <alignment horizontal="left" vertical="center"/>
      <protection locked="0"/>
    </xf>
    <xf numFmtId="10" fontId="3" fillId="0" borderId="14" xfId="2" applyNumberFormat="1" applyFont="1" applyBorder="1" applyAlignment="1" applyProtection="1">
      <alignment horizontal="right" vertical="center" indent="1"/>
      <protection locked="0"/>
    </xf>
    <xf numFmtId="3" fontId="3" fillId="0" borderId="26" xfId="2" applyNumberFormat="1" applyFont="1" applyBorder="1" applyAlignment="1" applyProtection="1">
      <alignment horizontal="center" vertical="center" shrinkToFit="1"/>
      <protection locked="0"/>
    </xf>
    <xf numFmtId="3" fontId="3" fillId="0" borderId="27" xfId="2" applyNumberFormat="1" applyFont="1" applyBorder="1" applyAlignment="1" applyProtection="1">
      <alignment horizontal="center" vertical="center" shrinkToFit="1"/>
      <protection locked="0"/>
    </xf>
    <xf numFmtId="3" fontId="3" fillId="0" borderId="8" xfId="2" applyNumberFormat="1" applyFont="1" applyBorder="1" applyAlignment="1" applyProtection="1">
      <alignment horizontal="right" vertical="center" shrinkToFit="1"/>
      <protection locked="0"/>
    </xf>
    <xf numFmtId="3" fontId="3" fillId="0" borderId="9" xfId="2" applyNumberFormat="1" applyFont="1" applyBorder="1" applyAlignment="1">
      <alignment horizontal="right" vertical="center"/>
    </xf>
    <xf numFmtId="4" fontId="7" fillId="0" borderId="19" xfId="0" applyNumberFormat="1" applyFont="1" applyBorder="1"/>
    <xf numFmtId="0" fontId="3" fillId="0" borderId="2" xfId="2" applyFont="1" applyBorder="1" applyAlignment="1">
      <alignment horizontal="left" vertical="center" indent="1"/>
    </xf>
    <xf numFmtId="10" fontId="3" fillId="0" borderId="28" xfId="1" applyNumberFormat="1" applyFont="1" applyFill="1" applyBorder="1" applyAlignment="1" applyProtection="1">
      <alignment horizontal="right" vertical="center" indent="1"/>
    </xf>
    <xf numFmtId="0" fontId="3" fillId="0" borderId="29" xfId="2" applyFont="1" applyBorder="1" applyAlignment="1">
      <alignment horizontal="left" vertical="center"/>
    </xf>
    <xf numFmtId="0" fontId="3" fillId="0" borderId="0" xfId="2" applyFont="1" applyBorder="1" applyAlignment="1">
      <alignment horizontal="right" vertical="center" indent="1"/>
    </xf>
    <xf numFmtId="0" fontId="3" fillId="0" borderId="30" xfId="2" applyFont="1" applyBorder="1" applyAlignment="1">
      <alignment horizontal="left" vertical="center"/>
    </xf>
    <xf numFmtId="0" fontId="3" fillId="0" borderId="31" xfId="2" applyFont="1" applyBorder="1" applyAlignment="1">
      <alignment horizontal="left" vertical="center" indent="1"/>
    </xf>
    <xf numFmtId="0" fontId="5" fillId="0" borderId="32" xfId="2" applyFont="1" applyBorder="1" applyAlignment="1">
      <alignment horizontal="left" vertical="center" wrapText="1" indent="1"/>
    </xf>
    <xf numFmtId="0" fontId="3" fillId="0" borderId="33" xfId="2" applyFont="1" applyBorder="1" applyAlignment="1">
      <alignment horizontal="left" vertical="center" indent="1"/>
    </xf>
    <xf numFmtId="0" fontId="3" fillId="0" borderId="33" xfId="2" applyFont="1" applyBorder="1" applyAlignment="1">
      <alignment horizontal="left" vertical="center" indent="2"/>
    </xf>
    <xf numFmtId="0" fontId="3" fillId="0" borderId="34" xfId="2" applyFont="1" applyBorder="1" applyAlignment="1">
      <alignment horizontal="left" vertical="center" indent="1"/>
    </xf>
    <xf numFmtId="0" fontId="3" fillId="0" borderId="26" xfId="2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3" fontId="3" fillId="0" borderId="19" xfId="2" applyNumberFormat="1" applyFont="1" applyBorder="1" applyAlignment="1" applyProtection="1">
      <alignment horizontal="right" vertical="center" indent="1" shrinkToFit="1"/>
      <protection locked="0"/>
    </xf>
    <xf numFmtId="0" fontId="3" fillId="0" borderId="19" xfId="2" applyFont="1" applyBorder="1"/>
    <xf numFmtId="0" fontId="3" fillId="0" borderId="33" xfId="2" applyFont="1" applyBorder="1" applyAlignment="1">
      <alignment vertical="center"/>
    </xf>
    <xf numFmtId="0" fontId="3" fillId="0" borderId="0" xfId="2" applyFont="1" applyBorder="1" applyAlignment="1">
      <alignment horizontal="left" vertical="center" indent="2"/>
    </xf>
    <xf numFmtId="3" fontId="3" fillId="0" borderId="19" xfId="2" applyNumberFormat="1" applyFont="1" applyBorder="1" applyAlignment="1">
      <alignment horizontal="right"/>
    </xf>
    <xf numFmtId="0" fontId="3" fillId="0" borderId="0" xfId="3" applyFont="1" applyAlignment="1">
      <alignment horizontal="left" wrapText="1"/>
    </xf>
    <xf numFmtId="10" fontId="3" fillId="0" borderId="23" xfId="1" applyNumberFormat="1" applyFont="1" applyFill="1" applyBorder="1" applyAlignment="1" applyProtection="1">
      <alignment horizontal="right" vertical="center" indent="1"/>
      <protection locked="0"/>
    </xf>
    <xf numFmtId="10" fontId="3" fillId="0" borderId="35" xfId="1" applyNumberFormat="1" applyFont="1" applyFill="1" applyBorder="1" applyAlignment="1" applyProtection="1">
      <alignment horizontal="right" vertical="center" indent="1"/>
    </xf>
    <xf numFmtId="10" fontId="3" fillId="0" borderId="23" xfId="1" applyNumberFormat="1" applyFont="1" applyFill="1" applyBorder="1" applyAlignment="1" applyProtection="1">
      <alignment horizontal="right" vertical="center" indent="1"/>
    </xf>
    <xf numFmtId="3" fontId="3" fillId="0" borderId="4" xfId="2" applyNumberFormat="1" applyFont="1" applyBorder="1" applyAlignment="1" applyProtection="1">
      <alignment horizontal="right" vertical="center" indent="1"/>
      <protection locked="0"/>
    </xf>
    <xf numFmtId="10" fontId="3" fillId="0" borderId="5" xfId="1" applyNumberFormat="1" applyFont="1" applyFill="1" applyBorder="1" applyAlignment="1" applyProtection="1">
      <alignment horizontal="right" vertical="center" indent="1"/>
      <protection locked="0"/>
    </xf>
    <xf numFmtId="10" fontId="3" fillId="0" borderId="20" xfId="1" applyNumberFormat="1" applyFont="1" applyFill="1" applyBorder="1" applyAlignment="1" applyProtection="1">
      <alignment horizontal="right" vertical="center" indent="1"/>
      <protection locked="0"/>
    </xf>
    <xf numFmtId="10" fontId="3" fillId="0" borderId="5" xfId="1" applyNumberFormat="1" applyFont="1" applyFill="1" applyBorder="1" applyAlignment="1" applyProtection="1">
      <alignment horizontal="right" vertical="center" indent="1"/>
    </xf>
    <xf numFmtId="3" fontId="3" fillId="0" borderId="26" xfId="2" applyNumberFormat="1" applyFont="1" applyBorder="1" applyAlignment="1" applyProtection="1">
      <alignment horizontal="right" vertical="center" indent="1"/>
      <protection locked="0"/>
    </xf>
    <xf numFmtId="10" fontId="3" fillId="0" borderId="27" xfId="1" applyNumberFormat="1" applyFont="1" applyFill="1" applyBorder="1" applyAlignment="1" applyProtection="1">
      <alignment horizontal="right" vertical="center" indent="1"/>
    </xf>
  </cellXfs>
  <cellStyles count="4">
    <cellStyle name="Normal" xfId="0" builtinId="0"/>
    <cellStyle name="Normal 2" xfId="2" xr:uid="{49E38E0F-F080-4709-AF8B-13AF8869A2FA}"/>
    <cellStyle name="normální_Denni 2" xfId="3" xr:uid="{33470B95-E29D-419B-AE7C-ACBFDC1FD50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1333CF08-FFA2-4B1F-B0BA-71E96705B8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7951EEED-9044-4038-B065-130CA10DD6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5088DA66-ADFC-466D-946C-5363B7703D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2E58C457-8481-4CB5-B0C0-4ED4816131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2BAEBE2C-9EC1-48BE-AEF9-45EFE81E41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5AA1E2E4-5DFB-41B0-8A9E-0CAD8CAA04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A4D5A641-0254-4EC1-B455-420A3D113E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881192B0-AE6A-4B3B-A7C7-FD16C8221C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C37F6909-8D34-4D73-895D-8519C6C9DE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2213D7B6-3DEB-48CA-83F2-0CB69B65C3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AA9127D1-719D-4E03-8EA1-ABEA4B0838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B6F0659A-7FB4-4331-BE32-BEE34B974B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781FA4AC-F6F7-4F0B-AED7-9E0778E777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399291FC-410C-4A04-A9B0-67FF583EFB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B17609E4-F596-4D81-A448-591C9EFA3C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BB6891E1-4BE0-4F95-B276-45EFBB4576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E5DA3CFE-C2F6-4F41-9736-FA81EEE1E1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A53CB41C-554D-42BE-9CFD-39B523FE42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AB04290E-9B91-4E2D-94BF-4D18D2807C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795ED-5C85-44FC-8A5A-09108BE4EF4D}">
  <sheetPr filterMode="1"/>
  <dimension ref="A1:AN49"/>
  <sheetViews>
    <sheetView zoomScale="90" zoomScaleNormal="90" workbookViewId="0">
      <pane xSplit="2" ySplit="11" topLeftCell="H14" activePane="bottomRight" state="frozen"/>
      <selection activeCell="A45" sqref="A44:A45"/>
      <selection pane="topRight" activeCell="A45" sqref="A44:A45"/>
      <selection pane="bottomLeft" activeCell="A45" sqref="A44:A45"/>
      <selection pane="bottomRight" activeCell="A45" sqref="A44:A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8727585</v>
      </c>
      <c r="D15" s="32">
        <f>+D18+D24+D27+D40+D21+D33+D31+D35+D38+D16</f>
        <v>1.0000000000000002</v>
      </c>
      <c r="E15" s="28"/>
      <c r="F15" s="31">
        <f>F16+F18+F24+F40+F27</f>
        <v>8755361</v>
      </c>
      <c r="G15" s="32">
        <f>+G18+G24+G27+G40+G21+G33+G31+G35+G38+G16</f>
        <v>1</v>
      </c>
      <c r="H15" s="33"/>
      <c r="I15" s="31">
        <f>I16+I18+I24+I27+I40</f>
        <v>8833715</v>
      </c>
      <c r="J15" s="32">
        <f>+J18+J24+J27+J40+J21+J33+J31+J35+J38+J16</f>
        <v>1</v>
      </c>
      <c r="K15" s="33"/>
      <c r="L15" s="31">
        <f>L18+L24+L27+L40</f>
        <v>0</v>
      </c>
      <c r="M15" s="32" t="e">
        <f>+M18+M24+M27+M40+M21+M33+M31+M35+M38+M16</f>
        <v>#DIV/0!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 t="e">
        <f>+M17</f>
        <v>#DIV/0!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 t="e">
        <f>L17/L$15</f>
        <v>#DIV/0!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365345</v>
      </c>
      <c r="D18" s="38">
        <f>+D19+D20</f>
        <v>4.1860950079546634E-2</v>
      </c>
      <c r="E18" s="28"/>
      <c r="F18" s="44">
        <f>F19+F20</f>
        <v>1607388</v>
      </c>
      <c r="G18" s="38">
        <f>+G19+G20</f>
        <v>0.18358900335463038</v>
      </c>
      <c r="H18" s="33"/>
      <c r="I18" s="44">
        <f>I19+I20</f>
        <v>1123051</v>
      </c>
      <c r="J18" s="38">
        <f>+J19+J20</f>
        <v>0.127132355979336</v>
      </c>
      <c r="K18" s="33"/>
      <c r="L18" s="44">
        <f>L19+L20</f>
        <v>0</v>
      </c>
      <c r="M18" s="38" t="e">
        <f>+M19+M20</f>
        <v>#DIV/0!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132576</v>
      </c>
      <c r="D19" s="41">
        <f>C19/C$15</f>
        <v>1.519045646647956E-2</v>
      </c>
      <c r="E19" s="28"/>
      <c r="F19" s="44">
        <v>389331</v>
      </c>
      <c r="G19" s="41">
        <f>F19/F$15</f>
        <v>4.4467726687683125E-2</v>
      </c>
      <c r="H19" s="33"/>
      <c r="I19" s="44">
        <v>168913</v>
      </c>
      <c r="J19" s="41">
        <f>I19/I$15</f>
        <v>1.912140022629211E-2</v>
      </c>
      <c r="K19" s="33"/>
      <c r="L19" s="44">
        <v>0</v>
      </c>
      <c r="M19" s="41" t="e">
        <f>L19/L$15</f>
        <v>#DIV/0!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232769</v>
      </c>
      <c r="D20" s="41">
        <f>C20/C$15</f>
        <v>2.6670493613067073E-2</v>
      </c>
      <c r="E20" s="28"/>
      <c r="F20" s="44">
        <v>1218057</v>
      </c>
      <c r="G20" s="41">
        <f>F20/F$15</f>
        <v>0.13912127666694726</v>
      </c>
      <c r="H20" s="33"/>
      <c r="I20" s="44">
        <v>954138</v>
      </c>
      <c r="J20" s="41">
        <f>I20/I$15</f>
        <v>0.10801095575304388</v>
      </c>
      <c r="K20" s="33"/>
      <c r="L20" s="44">
        <v>0</v>
      </c>
      <c r="M20" s="41" t="e">
        <f>L20/L$15</f>
        <v>#DIV/0!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 t="e">
        <f>M23+M22</f>
        <v>#DIV/0!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 t="e">
        <f>L22/L$15</f>
        <v>#DIV/0!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 t="e">
        <f>L23/L$15</f>
        <v>#DIV/0!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6773846</v>
      </c>
      <c r="D24" s="38">
        <f>+D25+D26</f>
        <v>0.77614208283276542</v>
      </c>
      <c r="E24" s="28"/>
      <c r="F24" s="44">
        <f>F25+F26</f>
        <v>5556082</v>
      </c>
      <c r="G24" s="38">
        <f>+G25+G26</f>
        <v>0.63459199455053883</v>
      </c>
      <c r="H24" s="33"/>
      <c r="I24" s="44">
        <f>I25+I26</f>
        <v>5938031</v>
      </c>
      <c r="J24" s="38">
        <f>+J25+J26</f>
        <v>0.67220088037705539</v>
      </c>
      <c r="K24" s="33"/>
      <c r="L24" s="44">
        <f>L25+L26</f>
        <v>0</v>
      </c>
      <c r="M24" s="38" t="e">
        <f>+M25+M26</f>
        <v>#DIV/0!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4885086</v>
      </c>
      <c r="D25" s="41">
        <f>C25/C$15</f>
        <v>0.55972940968205986</v>
      </c>
      <c r="E25" s="28"/>
      <c r="F25" s="44">
        <v>3664535</v>
      </c>
      <c r="G25" s="41">
        <f>F25/F$15</f>
        <v>0.41854756188808206</v>
      </c>
      <c r="H25" s="33"/>
      <c r="I25" s="44">
        <v>3876252</v>
      </c>
      <c r="J25" s="41">
        <f>I25/I$15</f>
        <v>0.43880202157303017</v>
      </c>
      <c r="K25" s="33"/>
      <c r="L25" s="44">
        <v>0</v>
      </c>
      <c r="M25" s="41" t="e">
        <f>L25/L$15</f>
        <v>#DIV/0!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1888760</v>
      </c>
      <c r="D26" s="41">
        <f>C26/C$15</f>
        <v>0.2164126731507055</v>
      </c>
      <c r="E26" s="28"/>
      <c r="F26" s="44">
        <v>1891547</v>
      </c>
      <c r="G26" s="41">
        <f>F26/F$15</f>
        <v>0.21604443266245676</v>
      </c>
      <c r="H26" s="33"/>
      <c r="I26" s="44">
        <v>2061779</v>
      </c>
      <c r="J26" s="41">
        <f>I26/I$15</f>
        <v>0.23339885880402525</v>
      </c>
      <c r="K26" s="33"/>
      <c r="L26" s="44">
        <v>0</v>
      </c>
      <c r="M26" s="41" t="e">
        <f>L26/L$15</f>
        <v>#DIV/0!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</f>
        <v>1577488</v>
      </c>
      <c r="D27" s="38">
        <f>+D28+D29+D30</f>
        <v>0.18074736596664484</v>
      </c>
      <c r="E27" s="28"/>
      <c r="F27" s="44">
        <f>F29</f>
        <v>1577859</v>
      </c>
      <c r="G27" s="38">
        <f>+G28+G29+G30</f>
        <v>0.18021632688817743</v>
      </c>
      <c r="H27" s="33"/>
      <c r="I27" s="44">
        <f>I29</f>
        <v>1734002</v>
      </c>
      <c r="J27" s="38">
        <f>+J28+J29+J30</f>
        <v>0.19629363184119025</v>
      </c>
      <c r="K27" s="33"/>
      <c r="L27" s="44">
        <f>L29</f>
        <v>0</v>
      </c>
      <c r="M27" s="38" t="e">
        <f>+M28+M29+M30</f>
        <v>#DIV/0!</v>
      </c>
      <c r="N27" s="33"/>
      <c r="O27" s="44">
        <f>O29</f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 t="e">
        <f>L28/L$15</f>
        <v>#DIV/0!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1577488</v>
      </c>
      <c r="D29" s="41">
        <f>C29/C$15</f>
        <v>0.18074736596664484</v>
      </c>
      <c r="E29" s="28"/>
      <c r="F29" s="44">
        <v>1577859</v>
      </c>
      <c r="G29" s="41">
        <f>F29/F$15</f>
        <v>0.18021632688817743</v>
      </c>
      <c r="H29" s="33"/>
      <c r="I29" s="44">
        <v>1734002</v>
      </c>
      <c r="J29" s="41">
        <f>I29/I$15</f>
        <v>0.19629363184119025</v>
      </c>
      <c r="K29" s="33"/>
      <c r="L29" s="44">
        <v>0</v>
      </c>
      <c r="M29" s="41" t="e">
        <f>L29/L$15</f>
        <v>#DIV/0!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 t="e">
        <f>L30/L$15</f>
        <v>#DIV/0!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 t="e">
        <f>M32</f>
        <v>#DIV/0!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 t="e">
        <f t="shared" ref="M32:M40" si="5">L32/L$15</f>
        <v>#DIV/0!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 t="e">
        <f t="shared" si="5"/>
        <v>#DIV/0!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 t="e">
        <f t="shared" si="5"/>
        <v>#DIV/0!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 t="e">
        <f t="shared" si="5"/>
        <v>#DIV/0!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 t="e">
        <f t="shared" si="5"/>
        <v>#DIV/0!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 t="e">
        <f t="shared" si="5"/>
        <v>#DIV/0!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 t="e">
        <f t="shared" si="5"/>
        <v>#DIV/0!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 t="e">
        <f t="shared" si="5"/>
        <v>#DIV/0!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10906</v>
      </c>
      <c r="D40" s="50">
        <f t="shared" si="2"/>
        <v>1.2496011210432209E-3</v>
      </c>
      <c r="E40" s="28"/>
      <c r="F40" s="49">
        <v>14032</v>
      </c>
      <c r="G40" s="50">
        <f t="shared" si="3"/>
        <v>1.6026752066533865E-3</v>
      </c>
      <c r="H40" s="33"/>
      <c r="I40" s="49">
        <v>38631</v>
      </c>
      <c r="J40" s="50">
        <f t="shared" si="4"/>
        <v>4.3731318024183485E-3</v>
      </c>
      <c r="K40" s="33"/>
      <c r="L40" s="49">
        <v>0</v>
      </c>
      <c r="M40" s="50" t="e">
        <f t="shared" si="5"/>
        <v>#DIV/0!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51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138029429</v>
      </c>
      <c r="D45" s="65">
        <v>153011554</v>
      </c>
      <c r="E45" s="66"/>
      <c r="F45" s="67">
        <v>130213159</v>
      </c>
      <c r="G45" s="65">
        <v>145065828</v>
      </c>
      <c r="H45" s="66"/>
      <c r="I45" s="67">
        <v>160257798</v>
      </c>
      <c r="J45" s="65">
        <v>178893213</v>
      </c>
      <c r="K45" s="68"/>
      <c r="L45" s="67"/>
      <c r="M45" s="65"/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146937534</v>
      </c>
      <c r="D46" s="73">
        <v>162913000</v>
      </c>
      <c r="E46" s="68"/>
      <c r="F46" s="74">
        <v>124619389</v>
      </c>
      <c r="G46" s="73">
        <v>138790028</v>
      </c>
      <c r="H46" s="75"/>
      <c r="I46" s="74">
        <v>95990396</v>
      </c>
      <c r="J46" s="73">
        <v>107141698</v>
      </c>
      <c r="K46" s="68"/>
      <c r="L46" s="74"/>
      <c r="M46" s="73"/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80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B13B-1804-46F7-B2F0-A4E21ABF508B}">
  <sheetPr filterMode="1"/>
  <dimension ref="A1:AN49"/>
  <sheetViews>
    <sheetView zoomScale="90" zoomScaleNormal="90" workbookViewId="0">
      <pane xSplit="2" ySplit="11" topLeftCell="H12" activePane="bottomRight" state="frozen"/>
      <selection activeCell="A45" sqref="A44:A45"/>
      <selection pane="topRight" activeCell="A45" sqref="A44:A45"/>
      <selection pane="bottomLeft" activeCell="A45" sqref="A44:A45"/>
      <selection pane="bottomRight" activeCell="A45" sqref="A44:A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68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69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 t="s">
        <v>86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2888188</v>
      </c>
      <c r="D15" s="32">
        <f>+D18+D24+D27+D40+D21+D33+D31+D35+D38+D16</f>
        <v>1</v>
      </c>
      <c r="E15" s="28"/>
      <c r="F15" s="31">
        <f>F16+F18+F24+F27+F40</f>
        <v>2927236</v>
      </c>
      <c r="G15" s="32">
        <f>+G18+G24+G27+G40+G21+G33+G31+G35+G38+G16</f>
        <v>1</v>
      </c>
      <c r="H15" s="33"/>
      <c r="I15" s="31">
        <f>I16+I18+I24+I27+I40</f>
        <v>2734059</v>
      </c>
      <c r="J15" s="32">
        <f>+J18+J24+J27+J40+J21+J33+J31+J35+J38+J16</f>
        <v>1</v>
      </c>
      <c r="K15" s="33"/>
      <c r="L15" s="31">
        <f>L18+L24+L27+L40</f>
        <v>0</v>
      </c>
      <c r="M15" s="32" t="e">
        <f>+M18+M24+M27+M40+M21+M33+M31+M35+M38+M16</f>
        <v>#DIV/0!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 t="e">
        <f>+M17</f>
        <v>#DIV/0!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 t="e">
        <f>L17/L$15</f>
        <v>#DIV/0!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98190</v>
      </c>
      <c r="D18" s="38">
        <f>+D19+D20</f>
        <v>3.3997094371973013E-2</v>
      </c>
      <c r="E18" s="28"/>
      <c r="F18" s="44">
        <f>F19+F20</f>
        <v>66981</v>
      </c>
      <c r="G18" s="38">
        <f>+G19+G20</f>
        <v>2.2881995165405178E-2</v>
      </c>
      <c r="H18" s="33"/>
      <c r="I18" s="44">
        <f>I19+I20</f>
        <v>138781</v>
      </c>
      <c r="J18" s="38">
        <f>+J19+J20</f>
        <v>5.0760060408352563E-2</v>
      </c>
      <c r="K18" s="33"/>
      <c r="L18" s="44">
        <f>L19+L20</f>
        <v>0</v>
      </c>
      <c r="M18" s="38" t="e">
        <f>+M19+M20</f>
        <v>#DIV/0!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92330</v>
      </c>
      <c r="D19" s="41">
        <f>C19/C$15</f>
        <v>3.1968140578106409E-2</v>
      </c>
      <c r="E19" s="28"/>
      <c r="F19" s="44">
        <v>63681</v>
      </c>
      <c r="G19" s="41">
        <f>F19/F$15</f>
        <v>2.1754651828550891E-2</v>
      </c>
      <c r="H19" s="33"/>
      <c r="I19" s="44">
        <v>135481</v>
      </c>
      <c r="J19" s="41">
        <f>I19/I$15</f>
        <v>4.9553063778067702E-2</v>
      </c>
      <c r="K19" s="33"/>
      <c r="L19" s="44">
        <v>0</v>
      </c>
      <c r="M19" s="41" t="e">
        <f>L19/L$15</f>
        <v>#DIV/0!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5860</v>
      </c>
      <c r="D20" s="41">
        <f>C20/C$15</f>
        <v>2.0289537938666044E-3</v>
      </c>
      <c r="E20" s="28"/>
      <c r="F20" s="44">
        <v>3300</v>
      </c>
      <c r="G20" s="41">
        <f>F20/F$15</f>
        <v>1.1273433368542884E-3</v>
      </c>
      <c r="H20" s="33"/>
      <c r="I20" s="44">
        <v>3300</v>
      </c>
      <c r="J20" s="41">
        <f>I20/I$15</f>
        <v>1.2069966302848622E-3</v>
      </c>
      <c r="K20" s="33"/>
      <c r="L20" s="44">
        <v>0</v>
      </c>
      <c r="M20" s="41" t="e">
        <f>L20/L$15</f>
        <v>#DIV/0!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 t="e">
        <f>M23+M22</f>
        <v>#DIV/0!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 t="e">
        <f>L22/L$15</f>
        <v>#DIV/0!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 t="e">
        <f>L23/L$15</f>
        <v>#DIV/0!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 t="e">
        <f>+M25+M26</f>
        <v>#DIV/0!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 t="e">
        <f>L25/L$15</f>
        <v>#DIV/0!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 t="e">
        <f>L26/L$15</f>
        <v>#DIV/0!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2780412</v>
      </c>
      <c r="D27" s="38">
        <f>+D28+D29+D30</f>
        <v>0.96268386960959607</v>
      </c>
      <c r="E27" s="28"/>
      <c r="F27" s="44">
        <f>F29</f>
        <v>2844189</v>
      </c>
      <c r="G27" s="38">
        <f>+G28+G29+G30</f>
        <v>0.97162955088007941</v>
      </c>
      <c r="H27" s="33"/>
      <c r="I27" s="44">
        <f>I29</f>
        <v>2579438</v>
      </c>
      <c r="J27" s="38">
        <f>+J28+J29+J30</f>
        <v>0.94344635576628011</v>
      </c>
      <c r="K27" s="33"/>
      <c r="L27" s="44">
        <f>L29</f>
        <v>0</v>
      </c>
      <c r="M27" s="38" t="e">
        <f>+M28+M29+M30</f>
        <v>#DIV/0!</v>
      </c>
      <c r="N27" s="33"/>
      <c r="O27" s="44">
        <f>O29</f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 t="e">
        <f>L28/L$15</f>
        <v>#DIV/0!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2780412</v>
      </c>
      <c r="D29" s="41">
        <f>C29/C$15</f>
        <v>0.96268386960959607</v>
      </c>
      <c r="E29" s="28"/>
      <c r="F29" s="44">
        <v>2844189</v>
      </c>
      <c r="G29" s="41">
        <f>F29/F$15</f>
        <v>0.97162955088007941</v>
      </c>
      <c r="H29" s="33"/>
      <c r="I29" s="44">
        <v>2579438</v>
      </c>
      <c r="J29" s="41">
        <f>I29/I$15</f>
        <v>0.94344635576628011</v>
      </c>
      <c r="K29" s="33"/>
      <c r="L29" s="44">
        <v>0</v>
      </c>
      <c r="M29" s="41" t="e">
        <f>L29/L$15</f>
        <v>#DIV/0!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 t="e">
        <f>L30/L$15</f>
        <v>#DIV/0!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 t="e">
        <f>M32</f>
        <v>#DIV/0!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 t="e">
        <f t="shared" ref="M32:M40" si="5">L32/L$15</f>
        <v>#DIV/0!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 t="e">
        <f t="shared" si="5"/>
        <v>#DIV/0!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 t="e">
        <f t="shared" si="5"/>
        <v>#DIV/0!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 t="e">
        <f t="shared" si="5"/>
        <v>#DIV/0!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 t="e">
        <f t="shared" si="5"/>
        <v>#DIV/0!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 t="e">
        <f t="shared" si="5"/>
        <v>#DIV/0!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 t="e">
        <f t="shared" si="5"/>
        <v>#DIV/0!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 t="e">
        <f t="shared" si="5"/>
        <v>#DIV/0!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9586</v>
      </c>
      <c r="D40" s="50">
        <f t="shared" si="2"/>
        <v>3.319036018430933E-3</v>
      </c>
      <c r="E40" s="28"/>
      <c r="F40" s="49">
        <v>16066</v>
      </c>
      <c r="G40" s="50">
        <f t="shared" si="3"/>
        <v>5.4884539545154544E-3</v>
      </c>
      <c r="H40" s="33"/>
      <c r="I40" s="49">
        <v>15840</v>
      </c>
      <c r="J40" s="50">
        <f t="shared" si="4"/>
        <v>5.7935838253673384E-3</v>
      </c>
      <c r="K40" s="33"/>
      <c r="L40" s="49">
        <v>0</v>
      </c>
      <c r="M40" s="50" t="e">
        <f t="shared" si="5"/>
        <v>#DIV/0!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 t="str">
        <f>S13</f>
        <v>30.06.205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91" t="s">
        <v>44</v>
      </c>
      <c r="Y44" s="92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103031132</v>
      </c>
      <c r="D45" s="65">
        <v>223863936</v>
      </c>
      <c r="E45" s="66"/>
      <c r="F45" s="67">
        <v>75740188</v>
      </c>
      <c r="G45" s="65">
        <v>166634610</v>
      </c>
      <c r="H45" s="66"/>
      <c r="I45" s="67">
        <v>81356026</v>
      </c>
      <c r="J45" s="65">
        <v>167039975</v>
      </c>
      <c r="K45" s="68"/>
      <c r="L45" s="67"/>
      <c r="M45" s="65"/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93"/>
      <c r="Y45" s="94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12551991</v>
      </c>
      <c r="D46" s="73">
        <v>27271350</v>
      </c>
      <c r="E46" s="68"/>
      <c r="F46" s="74">
        <v>22848130</v>
      </c>
      <c r="G46" s="73">
        <v>50274270</v>
      </c>
      <c r="H46" s="75"/>
      <c r="I46" s="74">
        <v>44286958</v>
      </c>
      <c r="J46" s="73">
        <v>90780062</v>
      </c>
      <c r="K46" s="68"/>
      <c r="L46" s="74"/>
      <c r="M46" s="73"/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95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FB19A-434B-4680-8B71-C1965E6700C9}">
  <sheetPr filterMode="1"/>
  <dimension ref="A1:AN49"/>
  <sheetViews>
    <sheetView zoomScale="90" zoomScaleNormal="90" workbookViewId="0">
      <pane xSplit="2" ySplit="11" topLeftCell="H12" activePane="bottomRight" state="frozen"/>
      <selection activeCell="A45" sqref="A44:A45"/>
      <selection pane="topRight" activeCell="A45" sqref="A44:A45"/>
      <selection pane="bottomLeft" activeCell="A45" sqref="A44:A45"/>
      <selection pane="bottomRight" activeCell="A45" sqref="A44:A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70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71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289346</v>
      </c>
      <c r="D15" s="32">
        <f>+D18+D24+D27+D40+D21+D33+D31+D35+D38+D16</f>
        <v>1</v>
      </c>
      <c r="E15" s="28"/>
      <c r="F15" s="31">
        <f>F16+F18+F24+F27+F40</f>
        <v>292387</v>
      </c>
      <c r="G15" s="32">
        <f>+G18+G24+G27+G40+G21+G33+G31+G35+G38+G16</f>
        <v>1</v>
      </c>
      <c r="H15" s="33"/>
      <c r="I15" s="31">
        <f>I16+I18+I24+I27+I40</f>
        <v>287357</v>
      </c>
      <c r="J15" s="32">
        <f>+J18+J24+J27+J40+J21+J33+J31+J35+J38+J16</f>
        <v>1</v>
      </c>
      <c r="K15" s="33"/>
      <c r="L15" s="31">
        <f>L18+L24+L27+L40</f>
        <v>0</v>
      </c>
      <c r="M15" s="32" t="e">
        <f>+M18+M24+M27+M40+M21+M33+M31+M35+M38+M16</f>
        <v>#DIV/0!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 t="e">
        <f>+M17</f>
        <v>#DIV/0!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 t="e">
        <f>L17/L$15</f>
        <v>#DIV/0!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10413</v>
      </c>
      <c r="D18" s="38">
        <f>+D19+D20</f>
        <v>3.5988055822440954E-2</v>
      </c>
      <c r="E18" s="28"/>
      <c r="F18" s="44">
        <f>F19+F20</f>
        <v>8041</v>
      </c>
      <c r="G18" s="38">
        <f>+G19+G20</f>
        <v>2.7501222694579445E-2</v>
      </c>
      <c r="H18" s="33"/>
      <c r="I18" s="44">
        <f>I19+I20</f>
        <v>11843</v>
      </c>
      <c r="J18" s="38">
        <f>+J19+J20</f>
        <v>4.1213542736039145E-2</v>
      </c>
      <c r="K18" s="33"/>
      <c r="L18" s="44">
        <f>L19+L20</f>
        <v>0</v>
      </c>
      <c r="M18" s="38" t="e">
        <f>+M19+M20</f>
        <v>#DIV/0!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10413</v>
      </c>
      <c r="D19" s="41">
        <f>C19/C$15</f>
        <v>3.5988055822440954E-2</v>
      </c>
      <c r="E19" s="28"/>
      <c r="F19" s="44">
        <v>8041</v>
      </c>
      <c r="G19" s="41">
        <f>F19/F$15</f>
        <v>2.7501222694579445E-2</v>
      </c>
      <c r="H19" s="33"/>
      <c r="I19" s="44">
        <v>11843</v>
      </c>
      <c r="J19" s="41">
        <f>I19/I$15</f>
        <v>4.1213542736039145E-2</v>
      </c>
      <c r="K19" s="33"/>
      <c r="L19" s="44">
        <v>0</v>
      </c>
      <c r="M19" s="41" t="e">
        <f>L19/L$15</f>
        <v>#DIV/0!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hidden="1" x14ac:dyDescent="0.3">
      <c r="A20" s="39" t="s">
        <v>21</v>
      </c>
      <c r="B20" s="40"/>
      <c r="C20" s="44">
        <v>0</v>
      </c>
      <c r="D20" s="41">
        <f>C20/C$15</f>
        <v>0</v>
      </c>
      <c r="E20" s="28"/>
      <c r="F20" s="44">
        <v>0</v>
      </c>
      <c r="G20" s="41">
        <f>F20/F$15</f>
        <v>0</v>
      </c>
      <c r="H20" s="33"/>
      <c r="I20" s="44">
        <v>0</v>
      </c>
      <c r="J20" s="41">
        <f>I20/I$15</f>
        <v>0</v>
      </c>
      <c r="K20" s="33"/>
      <c r="L20" s="44">
        <v>0</v>
      </c>
      <c r="M20" s="41" t="e">
        <f>L20/L$15</f>
        <v>#DIV/0!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0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 t="e">
        <f>M23+M22</f>
        <v>#DIV/0!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 t="e">
        <f>L22/L$15</f>
        <v>#DIV/0!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 t="e">
        <f>L23/L$15</f>
        <v>#DIV/0!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 t="e">
        <f>+M25+M26</f>
        <v>#DIV/0!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 t="e">
        <f>L25/L$15</f>
        <v>#DIV/0!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 t="e">
        <f>L26/L$15</f>
        <v>#DIV/0!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278447</v>
      </c>
      <c r="D27" s="38">
        <f>+D28+D29+D30</f>
        <v>0.96233229420831812</v>
      </c>
      <c r="E27" s="28"/>
      <c r="F27" s="44">
        <f>F29</f>
        <v>282944</v>
      </c>
      <c r="G27" s="90">
        <f>G29</f>
        <v>0.96770376247918</v>
      </c>
      <c r="H27" s="44">
        <f t="shared" ref="H27" si="2">H29</f>
        <v>0</v>
      </c>
      <c r="I27" s="44">
        <f>I29</f>
        <v>274083</v>
      </c>
      <c r="J27" s="38">
        <f>+J28+J29+J30</f>
        <v>0.95380658901644988</v>
      </c>
      <c r="K27" s="33"/>
      <c r="L27" s="44">
        <f>L29</f>
        <v>0</v>
      </c>
      <c r="M27" s="38" t="e">
        <f>+M28+M29+M30</f>
        <v>#DIV/0!</v>
      </c>
      <c r="N27" s="33"/>
      <c r="O27" s="44">
        <f>O29</f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 t="e">
        <f>L28/L$15</f>
        <v>#DIV/0!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278447</v>
      </c>
      <c r="D29" s="41">
        <f>C29/C$15</f>
        <v>0.96233229420831812</v>
      </c>
      <c r="E29" s="28"/>
      <c r="F29" s="44">
        <v>282944</v>
      </c>
      <c r="G29" s="41">
        <f>F29/F$15</f>
        <v>0.96770376247918</v>
      </c>
      <c r="H29" s="33"/>
      <c r="I29" s="44">
        <v>274083</v>
      </c>
      <c r="J29" s="41">
        <f>I29/I$15</f>
        <v>0.95380658901644988</v>
      </c>
      <c r="K29" s="33"/>
      <c r="L29" s="44">
        <v>0</v>
      </c>
      <c r="M29" s="41" t="e">
        <f>L29/L$15</f>
        <v>#DIV/0!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 t="e">
        <f>L30/L$15</f>
        <v>#DIV/0!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 t="e">
        <f>M32</f>
        <v>#DIV/0!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3">C32/C$15</f>
        <v>0</v>
      </c>
      <c r="E32" s="28"/>
      <c r="F32" s="45"/>
      <c r="G32" s="41">
        <f t="shared" ref="G32:G40" si="4">F32/F$15</f>
        <v>0</v>
      </c>
      <c r="H32" s="33"/>
      <c r="I32" s="45"/>
      <c r="J32" s="41">
        <f t="shared" ref="J32:J40" si="5">I32/I$15</f>
        <v>0</v>
      </c>
      <c r="K32" s="33"/>
      <c r="L32" s="45"/>
      <c r="M32" s="41" t="e">
        <f t="shared" ref="M32:M40" si="6">L32/L$15</f>
        <v>#DIV/0!</v>
      </c>
      <c r="N32" s="33"/>
      <c r="O32" s="45"/>
      <c r="P32" s="41" t="e">
        <f t="shared" ref="P32:P40" si="7">O32/O$15</f>
        <v>#DIV/0!</v>
      </c>
      <c r="Q32" s="33"/>
      <c r="R32" s="45"/>
      <c r="S32" s="41" t="e">
        <f t="shared" ref="S32:S40" si="8">R32/R$15</f>
        <v>#DIV/0!</v>
      </c>
      <c r="T32" s="33"/>
      <c r="U32" s="45"/>
      <c r="V32" s="41" t="e">
        <f t="shared" ref="V32:V40" si="9">U32/U$15</f>
        <v>#DIV/0!</v>
      </c>
      <c r="W32" s="33"/>
      <c r="X32" s="45"/>
      <c r="Y32" s="41" t="e">
        <f t="shared" ref="Y32:Y40" si="10">X32/X$15</f>
        <v>#DIV/0!</v>
      </c>
      <c r="Z32" s="33"/>
      <c r="AA32" s="45"/>
      <c r="AB32" s="41" t="e">
        <f t="shared" ref="AB32:AB40" si="11">AA32/AA$15</f>
        <v>#DIV/0!</v>
      </c>
      <c r="AC32" s="33"/>
      <c r="AD32" s="45"/>
      <c r="AE32" s="41" t="e">
        <f t="shared" ref="AE32:AE40" si="12">AD32/AD$15</f>
        <v>#DIV/0!</v>
      </c>
      <c r="AF32" s="33"/>
      <c r="AG32" s="45"/>
      <c r="AH32" s="41" t="e">
        <f t="shared" ref="AH32:AH40" si="13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3"/>
        <v>0</v>
      </c>
      <c r="E33" s="28"/>
      <c r="F33" s="44"/>
      <c r="G33" s="41">
        <f t="shared" si="4"/>
        <v>0</v>
      </c>
      <c r="H33" s="33"/>
      <c r="I33" s="44"/>
      <c r="J33" s="41">
        <f t="shared" si="5"/>
        <v>0</v>
      </c>
      <c r="K33" s="33"/>
      <c r="L33" s="44"/>
      <c r="M33" s="41" t="e">
        <f t="shared" si="6"/>
        <v>#DIV/0!</v>
      </c>
      <c r="N33" s="33"/>
      <c r="O33" s="44"/>
      <c r="P33" s="41" t="e">
        <f t="shared" si="7"/>
        <v>#DIV/0!</v>
      </c>
      <c r="Q33" s="33"/>
      <c r="R33" s="44"/>
      <c r="S33" s="41" t="e">
        <f t="shared" si="8"/>
        <v>#DIV/0!</v>
      </c>
      <c r="T33" s="33"/>
      <c r="U33" s="44"/>
      <c r="V33" s="41" t="e">
        <f t="shared" si="9"/>
        <v>#DIV/0!</v>
      </c>
      <c r="W33" s="33"/>
      <c r="X33" s="44"/>
      <c r="Y33" s="41" t="e">
        <f t="shared" si="10"/>
        <v>#DIV/0!</v>
      </c>
      <c r="Z33" s="33"/>
      <c r="AA33" s="44"/>
      <c r="AB33" s="41" t="e">
        <f t="shared" si="11"/>
        <v>#DIV/0!</v>
      </c>
      <c r="AC33" s="33"/>
      <c r="AD33" s="44"/>
      <c r="AE33" s="41" t="e">
        <f t="shared" si="12"/>
        <v>#DIV/0!</v>
      </c>
      <c r="AF33" s="33"/>
      <c r="AG33" s="44"/>
      <c r="AH33" s="41" t="e">
        <f t="shared" si="13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3"/>
        <v>0</v>
      </c>
      <c r="E34" s="28"/>
      <c r="F34" s="46"/>
      <c r="G34" s="41">
        <f t="shared" si="4"/>
        <v>0</v>
      </c>
      <c r="H34" s="33"/>
      <c r="I34" s="46"/>
      <c r="J34" s="41">
        <f t="shared" si="5"/>
        <v>0</v>
      </c>
      <c r="K34" s="33"/>
      <c r="L34" s="46"/>
      <c r="M34" s="41" t="e">
        <f t="shared" si="6"/>
        <v>#DIV/0!</v>
      </c>
      <c r="N34" s="33"/>
      <c r="O34" s="46"/>
      <c r="P34" s="41" t="e">
        <f t="shared" si="7"/>
        <v>#DIV/0!</v>
      </c>
      <c r="Q34" s="33"/>
      <c r="R34" s="46"/>
      <c r="S34" s="41" t="e">
        <f t="shared" si="8"/>
        <v>#DIV/0!</v>
      </c>
      <c r="T34" s="33"/>
      <c r="U34" s="46"/>
      <c r="V34" s="41" t="e">
        <f t="shared" si="9"/>
        <v>#DIV/0!</v>
      </c>
      <c r="W34" s="33"/>
      <c r="X34" s="46"/>
      <c r="Y34" s="41" t="e">
        <f t="shared" si="10"/>
        <v>#DIV/0!</v>
      </c>
      <c r="Z34" s="33"/>
      <c r="AA34" s="46"/>
      <c r="AB34" s="41" t="e">
        <f t="shared" si="11"/>
        <v>#DIV/0!</v>
      </c>
      <c r="AC34" s="33"/>
      <c r="AD34" s="46"/>
      <c r="AE34" s="41" t="e">
        <f t="shared" si="12"/>
        <v>#DIV/0!</v>
      </c>
      <c r="AF34" s="33"/>
      <c r="AG34" s="46"/>
      <c r="AH34" s="41" t="e">
        <f t="shared" si="13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3"/>
        <v>0</v>
      </c>
      <c r="E35" s="28"/>
      <c r="F35" s="45"/>
      <c r="G35" s="41">
        <f t="shared" si="4"/>
        <v>0</v>
      </c>
      <c r="H35" s="33"/>
      <c r="I35" s="45"/>
      <c r="J35" s="41">
        <f t="shared" si="5"/>
        <v>0</v>
      </c>
      <c r="K35" s="33"/>
      <c r="L35" s="45"/>
      <c r="M35" s="41" t="e">
        <f t="shared" si="6"/>
        <v>#DIV/0!</v>
      </c>
      <c r="N35" s="33"/>
      <c r="O35" s="45"/>
      <c r="P35" s="41" t="e">
        <f t="shared" si="7"/>
        <v>#DIV/0!</v>
      </c>
      <c r="Q35" s="33"/>
      <c r="R35" s="45"/>
      <c r="S35" s="41" t="e">
        <f t="shared" si="8"/>
        <v>#DIV/0!</v>
      </c>
      <c r="T35" s="33"/>
      <c r="U35" s="45"/>
      <c r="V35" s="41" t="e">
        <f t="shared" si="9"/>
        <v>#DIV/0!</v>
      </c>
      <c r="W35" s="33"/>
      <c r="X35" s="45"/>
      <c r="Y35" s="41" t="e">
        <f t="shared" si="10"/>
        <v>#DIV/0!</v>
      </c>
      <c r="Z35" s="33"/>
      <c r="AA35" s="45"/>
      <c r="AB35" s="41" t="e">
        <f t="shared" si="11"/>
        <v>#DIV/0!</v>
      </c>
      <c r="AC35" s="33"/>
      <c r="AD35" s="45"/>
      <c r="AE35" s="41" t="e">
        <f t="shared" si="12"/>
        <v>#DIV/0!</v>
      </c>
      <c r="AF35" s="33"/>
      <c r="AG35" s="45"/>
      <c r="AH35" s="41" t="e">
        <f t="shared" si="13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3"/>
        <v>0</v>
      </c>
      <c r="E36" s="28"/>
      <c r="F36" s="45"/>
      <c r="G36" s="41">
        <f t="shared" si="4"/>
        <v>0</v>
      </c>
      <c r="H36" s="33"/>
      <c r="I36" s="45"/>
      <c r="J36" s="41">
        <f t="shared" si="5"/>
        <v>0</v>
      </c>
      <c r="K36" s="33"/>
      <c r="L36" s="45"/>
      <c r="M36" s="41" t="e">
        <f t="shared" si="6"/>
        <v>#DIV/0!</v>
      </c>
      <c r="N36" s="33"/>
      <c r="O36" s="45"/>
      <c r="P36" s="41" t="e">
        <f t="shared" si="7"/>
        <v>#DIV/0!</v>
      </c>
      <c r="Q36" s="33"/>
      <c r="R36" s="45"/>
      <c r="S36" s="41" t="e">
        <f t="shared" si="8"/>
        <v>#DIV/0!</v>
      </c>
      <c r="T36" s="33"/>
      <c r="U36" s="45"/>
      <c r="V36" s="41" t="e">
        <f t="shared" si="9"/>
        <v>#DIV/0!</v>
      </c>
      <c r="W36" s="33"/>
      <c r="X36" s="45"/>
      <c r="Y36" s="41" t="e">
        <f t="shared" si="10"/>
        <v>#DIV/0!</v>
      </c>
      <c r="Z36" s="33"/>
      <c r="AA36" s="45"/>
      <c r="AB36" s="41" t="e">
        <f t="shared" si="11"/>
        <v>#DIV/0!</v>
      </c>
      <c r="AC36" s="33"/>
      <c r="AD36" s="45"/>
      <c r="AE36" s="41" t="e">
        <f t="shared" si="12"/>
        <v>#DIV/0!</v>
      </c>
      <c r="AF36" s="33"/>
      <c r="AG36" s="45"/>
      <c r="AH36" s="41" t="e">
        <f t="shared" si="13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3"/>
        <v>0</v>
      </c>
      <c r="E37" s="28"/>
      <c r="F37" s="45"/>
      <c r="G37" s="41">
        <f t="shared" si="4"/>
        <v>0</v>
      </c>
      <c r="H37" s="33"/>
      <c r="I37" s="45"/>
      <c r="J37" s="41">
        <f t="shared" si="5"/>
        <v>0</v>
      </c>
      <c r="K37" s="33"/>
      <c r="L37" s="45"/>
      <c r="M37" s="41" t="e">
        <f t="shared" si="6"/>
        <v>#DIV/0!</v>
      </c>
      <c r="N37" s="33"/>
      <c r="O37" s="45"/>
      <c r="P37" s="41" t="e">
        <f t="shared" si="7"/>
        <v>#DIV/0!</v>
      </c>
      <c r="Q37" s="33"/>
      <c r="R37" s="45"/>
      <c r="S37" s="41" t="e">
        <f t="shared" si="8"/>
        <v>#DIV/0!</v>
      </c>
      <c r="T37" s="33"/>
      <c r="U37" s="45"/>
      <c r="V37" s="41" t="e">
        <f t="shared" si="9"/>
        <v>#DIV/0!</v>
      </c>
      <c r="W37" s="33"/>
      <c r="X37" s="45"/>
      <c r="Y37" s="41" t="e">
        <f t="shared" si="10"/>
        <v>#DIV/0!</v>
      </c>
      <c r="Z37" s="33"/>
      <c r="AA37" s="45"/>
      <c r="AB37" s="41" t="e">
        <f t="shared" si="11"/>
        <v>#DIV/0!</v>
      </c>
      <c r="AC37" s="33"/>
      <c r="AD37" s="45"/>
      <c r="AE37" s="41" t="e">
        <f t="shared" si="12"/>
        <v>#DIV/0!</v>
      </c>
      <c r="AF37" s="33"/>
      <c r="AG37" s="45"/>
      <c r="AH37" s="41" t="e">
        <f t="shared" si="13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3"/>
        <v>0</v>
      </c>
      <c r="E38" s="28"/>
      <c r="F38" s="45"/>
      <c r="G38" s="41">
        <f t="shared" si="4"/>
        <v>0</v>
      </c>
      <c r="H38" s="33"/>
      <c r="I38" s="45"/>
      <c r="J38" s="41">
        <f t="shared" si="5"/>
        <v>0</v>
      </c>
      <c r="K38" s="33"/>
      <c r="L38" s="45"/>
      <c r="M38" s="41" t="e">
        <f t="shared" si="6"/>
        <v>#DIV/0!</v>
      </c>
      <c r="N38" s="33"/>
      <c r="O38" s="45"/>
      <c r="P38" s="41" t="e">
        <f t="shared" si="7"/>
        <v>#DIV/0!</v>
      </c>
      <c r="Q38" s="33"/>
      <c r="R38" s="45"/>
      <c r="S38" s="41" t="e">
        <f t="shared" si="8"/>
        <v>#DIV/0!</v>
      </c>
      <c r="T38" s="33"/>
      <c r="U38" s="45"/>
      <c r="V38" s="41" t="e">
        <f t="shared" si="9"/>
        <v>#DIV/0!</v>
      </c>
      <c r="W38" s="33"/>
      <c r="X38" s="45"/>
      <c r="Y38" s="41" t="e">
        <f t="shared" si="10"/>
        <v>#DIV/0!</v>
      </c>
      <c r="Z38" s="33"/>
      <c r="AA38" s="45"/>
      <c r="AB38" s="41" t="e">
        <f t="shared" si="11"/>
        <v>#DIV/0!</v>
      </c>
      <c r="AC38" s="33"/>
      <c r="AD38" s="45"/>
      <c r="AE38" s="41" t="e">
        <f t="shared" si="12"/>
        <v>#DIV/0!</v>
      </c>
      <c r="AF38" s="33"/>
      <c r="AG38" s="45"/>
      <c r="AH38" s="41" t="e">
        <f t="shared" si="13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3"/>
        <v>0</v>
      </c>
      <c r="E39" s="28"/>
      <c r="F39" s="45"/>
      <c r="G39" s="41">
        <f t="shared" si="4"/>
        <v>0</v>
      </c>
      <c r="H39" s="33"/>
      <c r="I39" s="45"/>
      <c r="J39" s="41">
        <f t="shared" si="5"/>
        <v>0</v>
      </c>
      <c r="K39" s="33"/>
      <c r="L39" s="45"/>
      <c r="M39" s="41" t="e">
        <f t="shared" si="6"/>
        <v>#DIV/0!</v>
      </c>
      <c r="N39" s="33"/>
      <c r="O39" s="45"/>
      <c r="P39" s="41" t="e">
        <f t="shared" si="7"/>
        <v>#DIV/0!</v>
      </c>
      <c r="Q39" s="33"/>
      <c r="R39" s="45"/>
      <c r="S39" s="41" t="e">
        <f t="shared" si="8"/>
        <v>#DIV/0!</v>
      </c>
      <c r="T39" s="33"/>
      <c r="U39" s="45"/>
      <c r="V39" s="41" t="e">
        <f t="shared" si="9"/>
        <v>#DIV/0!</v>
      </c>
      <c r="W39" s="33"/>
      <c r="X39" s="45"/>
      <c r="Y39" s="41" t="e">
        <f t="shared" si="10"/>
        <v>#DIV/0!</v>
      </c>
      <c r="Z39" s="33"/>
      <c r="AA39" s="45"/>
      <c r="AB39" s="41" t="e">
        <f t="shared" si="11"/>
        <v>#DIV/0!</v>
      </c>
      <c r="AC39" s="33"/>
      <c r="AD39" s="45"/>
      <c r="AE39" s="41" t="e">
        <f t="shared" si="12"/>
        <v>#DIV/0!</v>
      </c>
      <c r="AF39" s="33"/>
      <c r="AG39" s="45"/>
      <c r="AH39" s="41" t="e">
        <f t="shared" si="13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486</v>
      </c>
      <c r="D40" s="50">
        <f t="shared" si="3"/>
        <v>1.6796499692409779E-3</v>
      </c>
      <c r="E40" s="28"/>
      <c r="F40" s="49">
        <v>1402</v>
      </c>
      <c r="G40" s="50">
        <f t="shared" si="4"/>
        <v>4.7950148262405649E-3</v>
      </c>
      <c r="H40" s="33"/>
      <c r="I40" s="49">
        <v>1431</v>
      </c>
      <c r="J40" s="50">
        <f t="shared" si="5"/>
        <v>4.9798682475109355E-3</v>
      </c>
      <c r="K40" s="33"/>
      <c r="L40" s="49">
        <v>0</v>
      </c>
      <c r="M40" s="50" t="e">
        <f t="shared" si="6"/>
        <v>#DIV/0!</v>
      </c>
      <c r="N40" s="33"/>
      <c r="O40" s="49">
        <v>0</v>
      </c>
      <c r="P40" s="50" t="e">
        <f t="shared" si="7"/>
        <v>#DIV/0!</v>
      </c>
      <c r="Q40" s="33"/>
      <c r="R40" s="49">
        <v>0</v>
      </c>
      <c r="S40" s="50" t="e">
        <f t="shared" si="8"/>
        <v>#DIV/0!</v>
      </c>
      <c r="T40" s="33"/>
      <c r="U40" s="49">
        <v>0</v>
      </c>
      <c r="V40" s="50" t="e">
        <f t="shared" si="9"/>
        <v>#DIV/0!</v>
      </c>
      <c r="W40" s="33"/>
      <c r="X40" s="49">
        <v>0</v>
      </c>
      <c r="Y40" s="50" t="e">
        <f t="shared" si="10"/>
        <v>#DIV/0!</v>
      </c>
      <c r="Z40" s="33"/>
      <c r="AA40" s="49">
        <v>0</v>
      </c>
      <c r="AB40" s="50" t="e">
        <f t="shared" si="11"/>
        <v>#DIV/0!</v>
      </c>
      <c r="AC40" s="33"/>
      <c r="AD40" s="49">
        <v>0</v>
      </c>
      <c r="AE40" s="50" t="e">
        <f t="shared" si="12"/>
        <v>#DIV/0!</v>
      </c>
      <c r="AF40" s="33"/>
      <c r="AG40" s="49">
        <v>0</v>
      </c>
      <c r="AH40" s="50" t="e">
        <f t="shared" si="13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4947899</v>
      </c>
      <c r="D45" s="65">
        <v>5123827</v>
      </c>
      <c r="E45" s="66"/>
      <c r="F45" s="67">
        <v>4174321</v>
      </c>
      <c r="G45" s="65">
        <v>4536194</v>
      </c>
      <c r="H45" s="66"/>
      <c r="I45" s="67">
        <v>8326128</v>
      </c>
      <c r="J45" s="65">
        <v>9052089</v>
      </c>
      <c r="K45" s="68"/>
      <c r="L45" s="67"/>
      <c r="M45" s="65"/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4934461</v>
      </c>
      <c r="D46" s="73">
        <v>5142047</v>
      </c>
      <c r="E46" s="68"/>
      <c r="F46" s="74">
        <v>4877854</v>
      </c>
      <c r="G46" s="73">
        <v>5281916</v>
      </c>
      <c r="H46" s="75"/>
      <c r="I46" s="74">
        <v>4925302</v>
      </c>
      <c r="J46" s="73">
        <v>5371898</v>
      </c>
      <c r="K46" s="68"/>
      <c r="L46" s="74"/>
      <c r="M46" s="73"/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7CA68-2096-4F2E-A6F1-7BB0373B82CC}">
  <sheetPr filterMode="1"/>
  <dimension ref="A1:AN49"/>
  <sheetViews>
    <sheetView zoomScale="90" zoomScaleNormal="90" workbookViewId="0">
      <pane xSplit="2" ySplit="11" topLeftCell="H12" activePane="bottomRight" state="frozen"/>
      <selection activeCell="A45" sqref="A44:A45"/>
      <selection pane="topRight" activeCell="A45" sqref="A44:A45"/>
      <selection pane="bottomLeft" activeCell="A45" sqref="A44:A45"/>
      <selection pane="bottomRight" activeCell="A45" sqref="A44:A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72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73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273391</v>
      </c>
      <c r="D15" s="32">
        <f>+D18+D24+D27+D40+D21+D33+D31+D35+D38+D16</f>
        <v>1</v>
      </c>
      <c r="E15" s="28"/>
      <c r="F15" s="31">
        <f>F16+F18+F24+F27+F40</f>
        <v>284247</v>
      </c>
      <c r="G15" s="32">
        <f>+G18+G24+G27+G40+G21+G33+G31+G35+G38+G16</f>
        <v>1</v>
      </c>
      <c r="H15" s="33"/>
      <c r="I15" s="31">
        <f>I16+I18+I24+I27+I40</f>
        <v>265929</v>
      </c>
      <c r="J15" s="32">
        <f>+J18+J24+J27+J40+J21+J33+J31+J35+J38+J16</f>
        <v>1</v>
      </c>
      <c r="K15" s="33"/>
      <c r="L15" s="31">
        <f>L18+L24+L27+L40</f>
        <v>0</v>
      </c>
      <c r="M15" s="32" t="e">
        <f>+M18+M24+M27+M40+M21+M33+M31+M35+M38+M16</f>
        <v>#DIV/0!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 t="e">
        <f>+M17</f>
        <v>#DIV/0!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 t="e">
        <f>L17/L$15</f>
        <v>#DIV/0!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20152</v>
      </c>
      <c r="D18" s="38">
        <f>+D19+D20</f>
        <v>7.3711277986473589E-2</v>
      </c>
      <c r="E18" s="28"/>
      <c r="F18" s="44">
        <f>F19+F20</f>
        <v>15902</v>
      </c>
      <c r="G18" s="38">
        <f>+G19+G20</f>
        <v>5.5944301962729599E-2</v>
      </c>
      <c r="H18" s="33"/>
      <c r="I18" s="44">
        <f>I19+I20</f>
        <v>9166</v>
      </c>
      <c r="J18" s="38">
        <f>+J19+J20</f>
        <v>3.4467846680880987E-2</v>
      </c>
      <c r="K18" s="33"/>
      <c r="L18" s="44">
        <f>L19+L20</f>
        <v>0</v>
      </c>
      <c r="M18" s="38" t="e">
        <f>+M19+M20</f>
        <v>#DIV/0!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20152</v>
      </c>
      <c r="D19" s="41">
        <f>C19/C$15</f>
        <v>7.3711277986473589E-2</v>
      </c>
      <c r="E19" s="28"/>
      <c r="F19" s="44">
        <v>15902</v>
      </c>
      <c r="G19" s="41">
        <f>F19/F$15</f>
        <v>5.5944301962729599E-2</v>
      </c>
      <c r="H19" s="33"/>
      <c r="I19" s="44">
        <v>9166</v>
      </c>
      <c r="J19" s="41">
        <f>I19/I$15</f>
        <v>3.4467846680880987E-2</v>
      </c>
      <c r="K19" s="33"/>
      <c r="L19" s="44">
        <v>0</v>
      </c>
      <c r="M19" s="41" t="e">
        <f>L19/L$15</f>
        <v>#DIV/0!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hidden="1" x14ac:dyDescent="0.3">
      <c r="A20" s="39" t="s">
        <v>21</v>
      </c>
      <c r="B20" s="40"/>
      <c r="C20" s="44">
        <v>0</v>
      </c>
      <c r="D20" s="41">
        <f>C20/C$15</f>
        <v>0</v>
      </c>
      <c r="E20" s="28"/>
      <c r="F20" s="44">
        <v>0</v>
      </c>
      <c r="G20" s="41">
        <f>F20/F$15</f>
        <v>0</v>
      </c>
      <c r="H20" s="33"/>
      <c r="I20" s="44">
        <v>0</v>
      </c>
      <c r="J20" s="41">
        <f>I20/I$15</f>
        <v>0</v>
      </c>
      <c r="K20" s="33"/>
      <c r="L20" s="44">
        <v>0</v>
      </c>
      <c r="M20" s="41" t="e">
        <f>L20/L$15</f>
        <v>#DIV/0!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0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 t="e">
        <f>M23+M22</f>
        <v>#DIV/0!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 t="e">
        <f>L22/L$15</f>
        <v>#DIV/0!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 t="e">
        <f>L23/L$15</f>
        <v>#DIV/0!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 t="e">
        <f>+M25+M26</f>
        <v>#DIV/0!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 t="e">
        <f>L25/L$15</f>
        <v>#DIV/0!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 t="e">
        <f>L26/L$15</f>
        <v>#DIV/0!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253081</v>
      </c>
      <c r="D27" s="38">
        <f>+D28+D29+D30</f>
        <v>0.92571079516150856</v>
      </c>
      <c r="E27" s="28"/>
      <c r="F27" s="44">
        <f>F29</f>
        <v>267740</v>
      </c>
      <c r="G27" s="38">
        <f>+G28+G29+G30</f>
        <v>0.94192726748215461</v>
      </c>
      <c r="H27" s="33"/>
      <c r="I27" s="44">
        <f>I29</f>
        <v>255472</v>
      </c>
      <c r="J27" s="38">
        <f>+J28+J29+J30</f>
        <v>0.96067747406262571</v>
      </c>
      <c r="K27" s="33"/>
      <c r="L27" s="44">
        <f>L29</f>
        <v>0</v>
      </c>
      <c r="M27" s="38" t="e">
        <f>+M28+M29+M30</f>
        <v>#DIV/0!</v>
      </c>
      <c r="N27" s="33"/>
      <c r="O27" s="44">
        <f>O29</f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 t="e">
        <f>L28/L$15</f>
        <v>#DIV/0!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253081</v>
      </c>
      <c r="D29" s="41">
        <f>C29/C$15</f>
        <v>0.92571079516150856</v>
      </c>
      <c r="E29" s="28"/>
      <c r="F29" s="44">
        <v>267740</v>
      </c>
      <c r="G29" s="41">
        <f>F29/F$15</f>
        <v>0.94192726748215461</v>
      </c>
      <c r="H29" s="33"/>
      <c r="I29" s="44">
        <v>255472</v>
      </c>
      <c r="J29" s="41">
        <f>I29/I$15</f>
        <v>0.96067747406262571</v>
      </c>
      <c r="K29" s="33"/>
      <c r="L29" s="44">
        <v>0</v>
      </c>
      <c r="M29" s="41" t="e">
        <f>L29/L$15</f>
        <v>#DIV/0!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 t="e">
        <f>L30/L$15</f>
        <v>#DIV/0!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 t="e">
        <f>M32</f>
        <v>#DIV/0!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 t="e">
        <f t="shared" ref="M32:M40" si="5">L32/L$15</f>
        <v>#DIV/0!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 t="e">
        <f t="shared" si="5"/>
        <v>#DIV/0!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 t="e">
        <f t="shared" si="5"/>
        <v>#DIV/0!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 t="e">
        <f t="shared" si="5"/>
        <v>#DIV/0!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 t="e">
        <f t="shared" si="5"/>
        <v>#DIV/0!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 t="e">
        <f t="shared" si="5"/>
        <v>#DIV/0!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 t="e">
        <f t="shared" si="5"/>
        <v>#DIV/0!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 t="e">
        <f t="shared" si="5"/>
        <v>#DIV/0!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158</v>
      </c>
      <c r="D40" s="50">
        <f t="shared" si="2"/>
        <v>5.7792685201780601E-4</v>
      </c>
      <c r="E40" s="28"/>
      <c r="F40" s="49">
        <v>605</v>
      </c>
      <c r="G40" s="50">
        <f t="shared" si="3"/>
        <v>2.1284305551157972E-3</v>
      </c>
      <c r="H40" s="33"/>
      <c r="I40" s="49">
        <v>1291</v>
      </c>
      <c r="J40" s="50">
        <f t="shared" si="4"/>
        <v>4.8546792564932743E-3</v>
      </c>
      <c r="K40" s="33"/>
      <c r="L40" s="49">
        <v>0</v>
      </c>
      <c r="M40" s="50" t="e">
        <f t="shared" si="5"/>
        <v>#DIV/0!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6617568</v>
      </c>
      <c r="D45" s="65">
        <v>7364922</v>
      </c>
      <c r="E45" s="66"/>
      <c r="F45" s="67">
        <v>4381699</v>
      </c>
      <c r="G45" s="65">
        <v>5041916</v>
      </c>
      <c r="H45" s="66"/>
      <c r="I45" s="67">
        <v>2219835</v>
      </c>
      <c r="J45" s="65">
        <v>2483273</v>
      </c>
      <c r="K45" s="68"/>
      <c r="L45" s="67"/>
      <c r="M45" s="65"/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2359043</v>
      </c>
      <c r="D46" s="73">
        <v>2629704</v>
      </c>
      <c r="E46" s="68"/>
      <c r="F46" s="74">
        <v>3131648</v>
      </c>
      <c r="G46" s="73">
        <v>3608117</v>
      </c>
      <c r="H46" s="75"/>
      <c r="I46" s="74">
        <v>3483651</v>
      </c>
      <c r="J46" s="73">
        <v>3935633</v>
      </c>
      <c r="K46" s="68"/>
      <c r="L46" s="74"/>
      <c r="M46" s="73"/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D4840-702B-4B1A-B9F9-C07B169EEBC8}">
  <sheetPr filterMode="1"/>
  <dimension ref="A1:AN49"/>
  <sheetViews>
    <sheetView zoomScale="90" zoomScaleNormal="90" workbookViewId="0">
      <pane xSplit="2" ySplit="11" topLeftCell="H12" activePane="bottomRight" state="frozen"/>
      <selection activeCell="A45" sqref="A44:A45"/>
      <selection pane="topRight" activeCell="A45" sqref="A44:A45"/>
      <selection pane="bottomLeft" activeCell="A45" sqref="A44:A45"/>
      <selection pane="bottomRight" activeCell="A45" sqref="A44:A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74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75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5104054</v>
      </c>
      <c r="D15" s="32">
        <f>+D18+D24+D27+D40+D21+D33+D31+D35+D38+D16</f>
        <v>1</v>
      </c>
      <c r="E15" s="28"/>
      <c r="F15" s="31">
        <f>F16+F18+F24+F27+F40</f>
        <v>5214434</v>
      </c>
      <c r="G15" s="32">
        <f>+G18+G24+G27+G40+G21+G33+G31+G35+G38+G16</f>
        <v>1</v>
      </c>
      <c r="H15" s="33"/>
      <c r="I15" s="31">
        <f>I16+I18+I24+I27+I40</f>
        <v>5099203</v>
      </c>
      <c r="J15" s="32">
        <f>+J18+J24+J27+J40+J21+J33+J31+J35+J38+J16</f>
        <v>1</v>
      </c>
      <c r="K15" s="33"/>
      <c r="L15" s="31">
        <f>L18+L24+L27+L40</f>
        <v>0</v>
      </c>
      <c r="M15" s="32" t="e">
        <f>+M18+M24+M27+M40+M21+M33+M31+M35+M38+M16</f>
        <v>#DIV/0!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 t="e">
        <f>+M17</f>
        <v>#DIV/0!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 t="e">
        <f>L17/L$15</f>
        <v>#DIV/0!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137746</v>
      </c>
      <c r="D18" s="38">
        <f>+D19+D20</f>
        <v>2.6987567137808498E-2</v>
      </c>
      <c r="E18" s="28"/>
      <c r="F18" s="44">
        <f>F19+F20</f>
        <v>176877</v>
      </c>
      <c r="G18" s="38">
        <f>+G19+G20</f>
        <v>3.3920651790779209E-2</v>
      </c>
      <c r="H18" s="33"/>
      <c r="I18" s="44">
        <f>I19+I20</f>
        <v>98877</v>
      </c>
      <c r="J18" s="38">
        <f>+J19+J20</f>
        <v>1.9390677327417637E-2</v>
      </c>
      <c r="K18" s="33"/>
      <c r="L18" s="44">
        <f>L19+L20</f>
        <v>0</v>
      </c>
      <c r="M18" s="38" t="e">
        <f>+M19+M20</f>
        <v>#DIV/0!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104296</v>
      </c>
      <c r="D19" s="41">
        <f>C19/C$15</f>
        <v>2.043395308905431E-2</v>
      </c>
      <c r="E19" s="28"/>
      <c r="F19" s="44">
        <v>160317</v>
      </c>
      <c r="G19" s="41">
        <f>F19/F$15</f>
        <v>3.0744851694354557E-2</v>
      </c>
      <c r="H19" s="33"/>
      <c r="I19" s="44">
        <v>93377</v>
      </c>
      <c r="J19" s="41">
        <f>I19/I$15</f>
        <v>1.8312077397193247E-2</v>
      </c>
      <c r="K19" s="33"/>
      <c r="L19" s="44">
        <v>0</v>
      </c>
      <c r="M19" s="41" t="e">
        <f>L19/L$15</f>
        <v>#DIV/0!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33450</v>
      </c>
      <c r="D20" s="41">
        <f>C20/C$15</f>
        <v>6.5536140487541866E-3</v>
      </c>
      <c r="E20" s="28"/>
      <c r="F20" s="44">
        <v>16560</v>
      </c>
      <c r="G20" s="41">
        <f>F20/F$15</f>
        <v>3.175800096424655E-3</v>
      </c>
      <c r="H20" s="33"/>
      <c r="I20" s="44">
        <v>5500</v>
      </c>
      <c r="J20" s="41">
        <f>I20/I$15</f>
        <v>1.0785999302243899E-3</v>
      </c>
      <c r="K20" s="33"/>
      <c r="L20" s="44">
        <v>0</v>
      </c>
      <c r="M20" s="41" t="e">
        <f>L20/L$15</f>
        <v>#DIV/0!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 t="e">
        <f>M23+M22</f>
        <v>#DIV/0!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 t="e">
        <f>L22/L$15</f>
        <v>#DIV/0!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 t="e">
        <f>L23/L$15</f>
        <v>#DIV/0!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1913076</v>
      </c>
      <c r="D24" s="38">
        <f>+D25+D26</f>
        <v>0.3748149999980408</v>
      </c>
      <c r="E24" s="28"/>
      <c r="F24" s="44">
        <f>F25+F26</f>
        <v>1967247</v>
      </c>
      <c r="G24" s="38">
        <f>+G25+G26</f>
        <v>0.37726951765042954</v>
      </c>
      <c r="H24" s="33"/>
      <c r="I24" s="44">
        <f>I25+I26</f>
        <v>1915682</v>
      </c>
      <c r="J24" s="38">
        <f>+J25+J26</f>
        <v>0.37568263118765816</v>
      </c>
      <c r="K24" s="33"/>
      <c r="L24" s="44">
        <f>L25+L26</f>
        <v>0</v>
      </c>
      <c r="M24" s="38" t="e">
        <f>+M25+M26</f>
        <v>#DIV/0!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1208949</v>
      </c>
      <c r="D25" s="41">
        <f>C25/C$15</f>
        <v>0.23686054261965098</v>
      </c>
      <c r="E25" s="28"/>
      <c r="F25" s="44">
        <v>1210651</v>
      </c>
      <c r="G25" s="41">
        <f>F25/F$15</f>
        <v>0.23217304121597857</v>
      </c>
      <c r="H25" s="33"/>
      <c r="I25" s="44">
        <v>1196149</v>
      </c>
      <c r="J25" s="41">
        <f>I25/I$15</f>
        <v>0.23457567780690433</v>
      </c>
      <c r="K25" s="33"/>
      <c r="L25" s="44">
        <v>0</v>
      </c>
      <c r="M25" s="41" t="e">
        <f>L25/L$15</f>
        <v>#DIV/0!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704127</v>
      </c>
      <c r="D26" s="41">
        <f>C26/C$15</f>
        <v>0.13795445737838979</v>
      </c>
      <c r="E26" s="28"/>
      <c r="F26" s="44">
        <v>756596</v>
      </c>
      <c r="G26" s="41">
        <f>F26/F$15</f>
        <v>0.14509647643445098</v>
      </c>
      <c r="H26" s="33"/>
      <c r="I26" s="44">
        <v>719533</v>
      </c>
      <c r="J26" s="41">
        <f>I26/I$15</f>
        <v>0.14110695338075382</v>
      </c>
      <c r="K26" s="33"/>
      <c r="L26" s="44">
        <v>0</v>
      </c>
      <c r="M26" s="41" t="e">
        <f>L26/L$15</f>
        <v>#DIV/0!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C29+C28</f>
        <v>3000745</v>
      </c>
      <c r="D27" s="38">
        <f>+D28+D29+D30</f>
        <v>0.58791403852702184</v>
      </c>
      <c r="E27" s="28"/>
      <c r="F27" s="44">
        <f>F29+F28</f>
        <v>3015660</v>
      </c>
      <c r="G27" s="38">
        <f>+G28+G29+G30</f>
        <v>0.57832930668985361</v>
      </c>
      <c r="H27" s="33"/>
      <c r="I27" s="44">
        <f>I29+I28</f>
        <v>3019174</v>
      </c>
      <c r="J27" s="38">
        <f>+J28+J29+J30</f>
        <v>0.59208743013368947</v>
      </c>
      <c r="K27" s="33"/>
      <c r="L27" s="44">
        <f>L29+L28</f>
        <v>0</v>
      </c>
      <c r="M27" s="38" t="e">
        <f>+M28+M29+M30</f>
        <v>#DIV/0!</v>
      </c>
      <c r="N27" s="33"/>
      <c r="O27" s="44">
        <f>O28+O29</f>
        <v>0</v>
      </c>
      <c r="P27" s="38" t="e">
        <f>+P28+P29+P30</f>
        <v>#DIV/0!</v>
      </c>
      <c r="Q27" s="33"/>
      <c r="R27" s="44">
        <f>R29+R28</f>
        <v>0</v>
      </c>
      <c r="S27" s="38" t="e">
        <f>+S28+S29+S30</f>
        <v>#DIV/0!</v>
      </c>
      <c r="T27" s="33"/>
      <c r="U27" s="44">
        <f>U29+U28</f>
        <v>0</v>
      </c>
      <c r="V27" s="38" t="e">
        <f>+V28+V29+V30</f>
        <v>#DIV/0!</v>
      </c>
      <c r="W27" s="33"/>
      <c r="X27" s="44">
        <f>X29+X28</f>
        <v>0</v>
      </c>
      <c r="Y27" s="38" t="e">
        <f>+Y28+Y29+Y30</f>
        <v>#DIV/0!</v>
      </c>
      <c r="Z27" s="33"/>
      <c r="AA27" s="44">
        <f>AA29+AA28</f>
        <v>0</v>
      </c>
      <c r="AB27" s="38" t="e">
        <f>+AB28+AB29+AB30</f>
        <v>#DIV/0!</v>
      </c>
      <c r="AC27" s="33"/>
      <c r="AD27" s="44">
        <f>AD29+AD28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AK29+AK28</f>
        <v>#DIV/0!</v>
      </c>
      <c r="AL27" s="33"/>
      <c r="AM27" s="34">
        <f>IF((I27+F27+I27+L27+O27+R27+U27+X27+AA27+AD27+AG27+AJ27+C27)=0,0,1)</f>
        <v>1</v>
      </c>
      <c r="AN27" s="34"/>
    </row>
    <row r="28" spans="1:40" x14ac:dyDescent="0.3">
      <c r="A28" s="39" t="s">
        <v>29</v>
      </c>
      <c r="B28" s="40"/>
      <c r="C28" s="44">
        <v>99325</v>
      </c>
      <c r="D28" s="41">
        <f>C28/C$15</f>
        <v>1.9460021386921062E-2</v>
      </c>
      <c r="E28" s="28"/>
      <c r="F28" s="44">
        <v>108687</v>
      </c>
      <c r="G28" s="41">
        <f>F28/F$15</f>
        <v>2.0843489437204498E-2</v>
      </c>
      <c r="H28" s="33"/>
      <c r="I28" s="44">
        <v>105809</v>
      </c>
      <c r="J28" s="41">
        <f>I28/I$15</f>
        <v>2.0750105457656813E-2</v>
      </c>
      <c r="K28" s="33"/>
      <c r="L28" s="44">
        <v>0</v>
      </c>
      <c r="M28" s="41" t="e">
        <f>L28/L$15</f>
        <v>#DIV/0!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>
        <v>0</v>
      </c>
      <c r="AB28" s="41" t="e">
        <f>AA28/AA$15</f>
        <v>#DIV/0!</v>
      </c>
      <c r="AC28" s="33"/>
      <c r="AD28" s="44">
        <v>0</v>
      </c>
      <c r="AE28" s="41" t="e">
        <f>AD28/AD$15</f>
        <v>#DIV/0!</v>
      </c>
      <c r="AF28" s="33"/>
      <c r="AG28" s="44">
        <v>0</v>
      </c>
      <c r="AH28" s="41" t="e">
        <f>AG28/AG$15</f>
        <v>#DIV/0!</v>
      </c>
      <c r="AI28" s="33"/>
      <c r="AJ28" s="44">
        <v>0</v>
      </c>
      <c r="AK28" s="41" t="e">
        <f>AJ28/AJ27</f>
        <v>#DIV/0!</v>
      </c>
      <c r="AL28" s="33"/>
      <c r="AM28" s="34">
        <f t="shared" si="1"/>
        <v>1</v>
      </c>
      <c r="AN28" s="34"/>
    </row>
    <row r="29" spans="1:40" x14ac:dyDescent="0.3">
      <c r="A29" s="39" t="s">
        <v>30</v>
      </c>
      <c r="B29" s="40"/>
      <c r="C29" s="44">
        <v>2901420</v>
      </c>
      <c r="D29" s="41">
        <f>C29/C$15</f>
        <v>0.5684540171401008</v>
      </c>
      <c r="E29" s="28"/>
      <c r="F29" s="44">
        <v>2906973</v>
      </c>
      <c r="G29" s="41">
        <f>F29/F$15</f>
        <v>0.55748581725264912</v>
      </c>
      <c r="H29" s="33"/>
      <c r="I29" s="44">
        <v>2913365</v>
      </c>
      <c r="J29" s="41">
        <f>I29/I$15</f>
        <v>0.57133732467603271</v>
      </c>
      <c r="K29" s="33"/>
      <c r="L29" s="44">
        <v>0</v>
      </c>
      <c r="M29" s="41" t="e">
        <f>L29/L$15</f>
        <v>#DIV/0!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 t="e">
        <f>L30/L$15</f>
        <v>#DIV/0!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 t="e">
        <f>M32</f>
        <v>#DIV/0!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 t="e">
        <f t="shared" ref="M32:M40" si="5">L32/L$15</f>
        <v>#DIV/0!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 t="e">
        <f t="shared" si="5"/>
        <v>#DIV/0!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 t="e">
        <f t="shared" si="5"/>
        <v>#DIV/0!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 t="e">
        <f t="shared" si="5"/>
        <v>#DIV/0!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 t="e">
        <f t="shared" si="5"/>
        <v>#DIV/0!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 t="e">
        <f t="shared" si="5"/>
        <v>#DIV/0!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 t="e">
        <f t="shared" si="5"/>
        <v>#DIV/0!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 t="e">
        <f t="shared" si="5"/>
        <v>#DIV/0!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52487</v>
      </c>
      <c r="D40" s="50">
        <f t="shared" si="2"/>
        <v>1.0283394337128878E-2</v>
      </c>
      <c r="E40" s="28"/>
      <c r="F40" s="49">
        <v>54650</v>
      </c>
      <c r="G40" s="50">
        <f t="shared" si="3"/>
        <v>1.0480523868937644E-2</v>
      </c>
      <c r="H40" s="33"/>
      <c r="I40" s="49">
        <v>65470</v>
      </c>
      <c r="J40" s="50">
        <f t="shared" si="4"/>
        <v>1.2839261351234693E-2</v>
      </c>
      <c r="K40" s="33"/>
      <c r="L40" s="49">
        <v>0</v>
      </c>
      <c r="M40" s="50" t="e">
        <f t="shared" si="5"/>
        <v>#DIV/0!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140556404</v>
      </c>
      <c r="D45" s="65">
        <v>194992455</v>
      </c>
      <c r="E45" s="66"/>
      <c r="F45" s="67">
        <v>146316251</v>
      </c>
      <c r="G45" s="65">
        <v>205837129</v>
      </c>
      <c r="H45" s="66"/>
      <c r="I45" s="67">
        <v>120758304</v>
      </c>
      <c r="J45" s="65">
        <v>166056447</v>
      </c>
      <c r="K45" s="68"/>
      <c r="L45" s="67"/>
      <c r="M45" s="65"/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22331740</v>
      </c>
      <c r="D46" s="73">
        <v>30996137</v>
      </c>
      <c r="E46" s="68"/>
      <c r="F46" s="74">
        <v>38487827</v>
      </c>
      <c r="G46" s="73">
        <v>54118626</v>
      </c>
      <c r="H46" s="75"/>
      <c r="I46" s="74">
        <v>60693022</v>
      </c>
      <c r="J46" s="73">
        <v>83047513</v>
      </c>
      <c r="K46" s="68"/>
      <c r="L46" s="74"/>
      <c r="M46" s="73"/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0B525-845C-49E2-B4AA-FB33AB31F6F7}">
  <sheetPr filterMode="1"/>
  <dimension ref="A1:AN49"/>
  <sheetViews>
    <sheetView zoomScale="90" zoomScaleNormal="90" workbookViewId="0">
      <pane xSplit="2" ySplit="11" topLeftCell="H12" activePane="bottomRight" state="frozen"/>
      <selection activeCell="A45" sqref="A44:A45"/>
      <selection pane="topRight" activeCell="A45" sqref="A44:A45"/>
      <selection pane="bottomLeft" activeCell="A45" sqref="A44:A45"/>
      <selection pane="bottomRight" activeCell="A45" sqref="A44:A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87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88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320127</v>
      </c>
      <c r="D15" s="32">
        <f>+D18+D24+D27+D40+D21+D33+D31+D35+D38+D16</f>
        <v>1</v>
      </c>
      <c r="E15" s="28"/>
      <c r="F15" s="31">
        <f>F16+F18+F24+F26+F40+F27</f>
        <v>344215</v>
      </c>
      <c r="G15" s="32">
        <f>+G18+G24+G27+G40+G21+G33+G31+G35+G38+G16</f>
        <v>1</v>
      </c>
      <c r="H15" s="33"/>
      <c r="I15" s="31">
        <f>I16+I18+I24+I27+I40</f>
        <v>339522</v>
      </c>
      <c r="J15" s="32">
        <f>+J18+J24+J27+J40+J21+J33+J31+J35+J38+J16</f>
        <v>1</v>
      </c>
      <c r="K15" s="33"/>
      <c r="L15" s="31">
        <f>L18+L24+L27+L40</f>
        <v>0</v>
      </c>
      <c r="M15" s="32" t="e">
        <f>+M18+M24+M27+M40+M21+M33+M31+M35+M38+M16</f>
        <v>#DIV/0!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 t="e">
        <f>+M17</f>
        <v>#DIV/0!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 t="e">
        <f>L17/L$15</f>
        <v>#DIV/0!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14748</v>
      </c>
      <c r="D18" s="38">
        <f>+D19+D20</f>
        <v>4.6069216279788959E-2</v>
      </c>
      <c r="E18" s="28"/>
      <c r="F18" s="44">
        <f>F19+F20</f>
        <v>17282</v>
      </c>
      <c r="G18" s="38">
        <f>+G19+G20</f>
        <v>5.0206992722571647E-2</v>
      </c>
      <c r="H18" s="33"/>
      <c r="I18" s="44">
        <f>I19+I20</f>
        <v>28013</v>
      </c>
      <c r="J18" s="38">
        <f>+J19+J20</f>
        <v>8.2507171847479688E-2</v>
      </c>
      <c r="K18" s="33"/>
      <c r="L18" s="44">
        <f>L19+L20</f>
        <v>0</v>
      </c>
      <c r="M18" s="38" t="e">
        <f>+M19+M20</f>
        <v>#DIV/0!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14748</v>
      </c>
      <c r="D19" s="41">
        <f>C19/C$15</f>
        <v>4.6069216279788959E-2</v>
      </c>
      <c r="E19" s="28"/>
      <c r="F19" s="44">
        <v>17282</v>
      </c>
      <c r="G19" s="41">
        <f>F19/F$15</f>
        <v>5.0206992722571647E-2</v>
      </c>
      <c r="H19" s="33"/>
      <c r="I19" s="44">
        <v>28013</v>
      </c>
      <c r="J19" s="41">
        <f>I19/I$15</f>
        <v>8.2507171847479688E-2</v>
      </c>
      <c r="K19" s="33"/>
      <c r="L19" s="44">
        <v>0</v>
      </c>
      <c r="M19" s="41" t="e">
        <f>L19/L$15</f>
        <v>#DIV/0!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hidden="1" x14ac:dyDescent="0.3">
      <c r="A20" s="39" t="s">
        <v>21</v>
      </c>
      <c r="B20" s="40"/>
      <c r="C20" s="44">
        <v>0</v>
      </c>
      <c r="D20" s="41">
        <f>C20/C$15</f>
        <v>0</v>
      </c>
      <c r="E20" s="28"/>
      <c r="F20" s="44">
        <v>0</v>
      </c>
      <c r="G20" s="41">
        <f>F20/F$15</f>
        <v>0</v>
      </c>
      <c r="H20" s="33"/>
      <c r="I20" s="44">
        <v>0</v>
      </c>
      <c r="J20" s="41">
        <f>I20/I$15</f>
        <v>0</v>
      </c>
      <c r="K20" s="33"/>
      <c r="L20" s="44">
        <v>0</v>
      </c>
      <c r="M20" s="41" t="e">
        <f>L20/L$15</f>
        <v>#DIV/0!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0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 t="e">
        <f>M23+M22</f>
        <v>#DIV/0!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 t="e">
        <f>L22/L$15</f>
        <v>#DIV/0!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 t="e">
        <f>L23/L$15</f>
        <v>#DIV/0!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 t="e">
        <f>+M25+M26</f>
        <v>#DIV/0!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 t="e">
        <f>L25/L$15</f>
        <v>#DIV/0!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 t="e">
        <f>L26/L$15</f>
        <v>#DIV/0!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303731</v>
      </c>
      <c r="D27" s="38">
        <f>+D28+D29+D30</f>
        <v>0.94878282681560755</v>
      </c>
      <c r="E27" s="28"/>
      <c r="F27" s="44">
        <f>F29</f>
        <v>323318</v>
      </c>
      <c r="G27" s="38">
        <f>+G28+G29+G30</f>
        <v>0.93929085019537206</v>
      </c>
      <c r="H27" s="33"/>
      <c r="I27" s="44">
        <f>I29</f>
        <v>306627</v>
      </c>
      <c r="J27" s="38">
        <f>+J28+J29+J30</f>
        <v>0.90311378938625475</v>
      </c>
      <c r="K27" s="33"/>
      <c r="L27" s="44">
        <f>L29</f>
        <v>0</v>
      </c>
      <c r="M27" s="38" t="e">
        <f>+M28+M29+M30</f>
        <v>#DIV/0!</v>
      </c>
      <c r="N27" s="33"/>
      <c r="O27" s="44">
        <f>O29</f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 t="e">
        <f>L28/L$15</f>
        <v>#DIV/0!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303731</v>
      </c>
      <c r="D29" s="41">
        <f>C29/C$15</f>
        <v>0.94878282681560755</v>
      </c>
      <c r="E29" s="28"/>
      <c r="F29" s="44">
        <v>323318</v>
      </c>
      <c r="G29" s="41">
        <f>F29/F$15</f>
        <v>0.93929085019537206</v>
      </c>
      <c r="H29" s="33"/>
      <c r="I29" s="44">
        <v>306627</v>
      </c>
      <c r="J29" s="41">
        <f>I29/I$15</f>
        <v>0.90311378938625475</v>
      </c>
      <c r="K29" s="33"/>
      <c r="L29" s="44">
        <v>0</v>
      </c>
      <c r="M29" s="41" t="e">
        <f>L29/L$15</f>
        <v>#DIV/0!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 t="e">
        <f>L30/L$15</f>
        <v>#DIV/0!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 t="e">
        <f>M32</f>
        <v>#DIV/0!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 t="e">
        <f t="shared" ref="M32:M40" si="5">L32/L$15</f>
        <v>#DIV/0!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 t="e">
        <f t="shared" si="5"/>
        <v>#DIV/0!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 t="e">
        <f t="shared" si="5"/>
        <v>#DIV/0!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 t="e">
        <f t="shared" si="5"/>
        <v>#DIV/0!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 t="e">
        <f t="shared" si="5"/>
        <v>#DIV/0!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 t="e">
        <f t="shared" si="5"/>
        <v>#DIV/0!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 t="e">
        <f t="shared" si="5"/>
        <v>#DIV/0!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 t="e">
        <f t="shared" si="5"/>
        <v>#DIV/0!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1648</v>
      </c>
      <c r="D40" s="50">
        <f t="shared" si="2"/>
        <v>5.1479569046034854E-3</v>
      </c>
      <c r="E40" s="28"/>
      <c r="F40" s="49">
        <v>3615</v>
      </c>
      <c r="G40" s="50">
        <f t="shared" si="3"/>
        <v>1.0502157082056273E-2</v>
      </c>
      <c r="H40" s="33"/>
      <c r="I40" s="49">
        <v>4882</v>
      </c>
      <c r="J40" s="50">
        <f t="shared" si="4"/>
        <v>1.4379038766265515E-2</v>
      </c>
      <c r="K40" s="33"/>
      <c r="L40" s="49">
        <v>0</v>
      </c>
      <c r="M40" s="50" t="e">
        <f t="shared" si="5"/>
        <v>#DIV/0!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52931013</v>
      </c>
      <c r="D45" s="65">
        <v>54195670</v>
      </c>
      <c r="E45" s="66"/>
      <c r="F45" s="67">
        <v>32292333</v>
      </c>
      <c r="G45" s="65">
        <v>33495722</v>
      </c>
      <c r="H45" s="66"/>
      <c r="I45" s="67">
        <v>30050348</v>
      </c>
      <c r="J45" s="65">
        <v>29398076</v>
      </c>
      <c r="K45" s="68"/>
      <c r="L45" s="67"/>
      <c r="M45" s="65"/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2864952</v>
      </c>
      <c r="D46" s="73">
        <v>2899747</v>
      </c>
      <c r="E46" s="68"/>
      <c r="F46" s="74">
        <v>2765291</v>
      </c>
      <c r="G46" s="73">
        <v>2884524</v>
      </c>
      <c r="H46" s="75"/>
      <c r="I46" s="74">
        <v>8041266</v>
      </c>
      <c r="J46" s="73">
        <v>7826767</v>
      </c>
      <c r="K46" s="68"/>
      <c r="L46" s="74"/>
      <c r="M46" s="73"/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8D5D8-C76A-4323-AE1F-016777AB98F5}">
  <sheetPr filterMode="1">
    <tabColor theme="9" tint="0.79998168889431442"/>
  </sheetPr>
  <dimension ref="A1:AN49"/>
  <sheetViews>
    <sheetView tabSelected="1" zoomScale="90" zoomScaleNormal="90" workbookViewId="0">
      <pane xSplit="2" ySplit="11" topLeftCell="H12" activePane="bottomRight" state="frozen"/>
      <selection activeCell="X6" sqref="X6"/>
      <selection pane="topRight" activeCell="X6" sqref="X6"/>
      <selection pane="bottomLeft" activeCell="X6" sqref="X6"/>
      <selection pane="bottomRight" activeCell="M20" sqref="M20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49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50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76"/>
      <c r="C14" s="106" t="s">
        <v>14</v>
      </c>
      <c r="D14" s="107" t="s">
        <v>15</v>
      </c>
      <c r="E14" s="27"/>
      <c r="F14" s="25" t="s">
        <v>14</v>
      </c>
      <c r="G14" s="26" t="s">
        <v>15</v>
      </c>
      <c r="H14" s="27"/>
      <c r="I14" s="106" t="s">
        <v>14</v>
      </c>
      <c r="J14" s="107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ht="14.4" thickBot="1" x14ac:dyDescent="0.35">
      <c r="A15" s="29" t="s">
        <v>16</v>
      </c>
      <c r="B15" s="102"/>
      <c r="C15" s="44">
        <f>C16+C18+C24+C26+C40+C21+C33+C41</f>
        <v>5485157</v>
      </c>
      <c r="D15" s="38">
        <f>+D18+D24+D27+D40+D21+D33+D31+D35+D38+D16+D41</f>
        <v>1</v>
      </c>
      <c r="E15" s="28"/>
      <c r="F15" s="31">
        <f>F16+F18+F24+F26+F40+F21+F33+F41</f>
        <v>5495422</v>
      </c>
      <c r="G15" s="32">
        <f>+G18+G24+G27+G40+G21+G33+G31+G35+G38+G16+G41</f>
        <v>0.99999999999999978</v>
      </c>
      <c r="H15" s="33"/>
      <c r="I15" s="117">
        <f>I16+I18+I24+I26+I40+I33+I21+I41</f>
        <v>6102595</v>
      </c>
      <c r="J15" s="118">
        <f>+J18+J24+J27+J40+J21+J33+J31+J35+J38+J16+J41</f>
        <v>1.0000000000000002</v>
      </c>
      <c r="K15" s="33"/>
      <c r="L15" s="31">
        <f>L18+L24+L27+L40+L33+L21+L41</f>
        <v>0</v>
      </c>
      <c r="M15" s="32" t="e">
        <f>+M18+M24+M27+M40+M21+M33+M31+M35+M38+M16+M41</f>
        <v>#DIV/0!</v>
      </c>
      <c r="N15" s="33"/>
      <c r="O15" s="31">
        <f>O18+O16+O24+O27+O40+O33+O21+O41</f>
        <v>0</v>
      </c>
      <c r="P15" s="32" t="e">
        <f>+P18+P24+P27+P40+P21+P33+P31+P35+P38+P16+P41</f>
        <v>#DIV/0!</v>
      </c>
      <c r="Q15" s="33"/>
      <c r="R15" s="31">
        <f>R18+R24+R27+R16+R40+R33+R21</f>
        <v>0</v>
      </c>
      <c r="S15" s="32" t="e">
        <f>+S18+S24+S27+S40+S21+S33+S31+S35+S38+S16+S41</f>
        <v>#DIV/0!</v>
      </c>
      <c r="T15" s="33"/>
      <c r="U15" s="31">
        <f>U18+U24+U27+U40+U33+U21</f>
        <v>0</v>
      </c>
      <c r="V15" s="32" t="e">
        <f>+V18+V24+V27+V40+V21+V33+V31+V35+V38+V16+V41</f>
        <v>#DIV/0!</v>
      </c>
      <c r="W15" s="33"/>
      <c r="X15" s="31">
        <f>X16+X18+X24+X27+X40+X33+X21</f>
        <v>0</v>
      </c>
      <c r="Y15" s="32" t="e">
        <f>+Y18+Y24+Y27+Y40+Y21+Y33+Y31+Y35+Y38+Y16+Y41</f>
        <v>#DIV/0!</v>
      </c>
      <c r="Z15" s="33"/>
      <c r="AA15" s="31">
        <f>AA18+AA24+AA27+AA40+AA33+AA21</f>
        <v>0</v>
      </c>
      <c r="AB15" s="32" t="e">
        <f>+AB18+AB24+AB27+AB40+AB21+AB33+AB31+AB35+AB38+AB16+AB41</f>
        <v>#DIV/0!</v>
      </c>
      <c r="AC15" s="33"/>
      <c r="AD15" s="31">
        <f>AD18+AD24+AD27+AD40+AD33+AD21+AD41</f>
        <v>0</v>
      </c>
      <c r="AE15" s="32" t="e">
        <f>+AE18+AE24+AE27+AE40+AE21+AE33+AE31+AE35+AE38+AE16+AE41</f>
        <v>#DIV/0!</v>
      </c>
      <c r="AF15" s="33"/>
      <c r="AG15" s="31">
        <f>AG18+AG21+AG33+AG40+AG41</f>
        <v>0</v>
      </c>
      <c r="AH15" s="32" t="e">
        <f>+AH18+AH24+AH27+AH40+AH21+AH33+AH31+AH35+AH38+AH16+AH41</f>
        <v>#DIV/0!</v>
      </c>
      <c r="AI15" s="33"/>
      <c r="AJ15" s="31">
        <f>AJ16+AJ18+AJ24+AJ27+AJ40+AJ33+AJ21+AJ41</f>
        <v>0</v>
      </c>
      <c r="AK15" s="32" t="e">
        <f>AK18+AK21+AK33+AK40+AK41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110"/>
      <c r="C16" s="44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114">
        <f>+J17</f>
        <v>0</v>
      </c>
      <c r="K16" s="33"/>
      <c r="L16" s="37">
        <f>L17</f>
        <v>0</v>
      </c>
      <c r="M16" s="38" t="e">
        <f>+M17</f>
        <v>#DIV/0!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104"/>
      <c r="C17" s="44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46">
        <v>0</v>
      </c>
      <c r="J17" s="97">
        <f>I17/I$15</f>
        <v>0</v>
      </c>
      <c r="K17" s="33"/>
      <c r="L17" s="37">
        <v>0</v>
      </c>
      <c r="M17" s="41" t="e">
        <f>L17/L$15</f>
        <v>#DIV/0!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103"/>
      <c r="C18" s="44">
        <f>C19+C20</f>
        <v>1453840</v>
      </c>
      <c r="D18" s="38">
        <f>+D19+D20</f>
        <v>0.26504984269365489</v>
      </c>
      <c r="E18" s="28"/>
      <c r="F18" s="44">
        <f>F19+F20</f>
        <v>1451463</v>
      </c>
      <c r="G18" s="38">
        <f>+G19+G20</f>
        <v>0.26412220935899006</v>
      </c>
      <c r="H18" s="33"/>
      <c r="I18" s="31">
        <f>I19+I20</f>
        <v>2038654</v>
      </c>
      <c r="J18" s="32">
        <f>+J19+J20</f>
        <v>0.33406345988878505</v>
      </c>
      <c r="K18" s="33"/>
      <c r="L18" s="44">
        <f>L19+L20</f>
        <v>0</v>
      </c>
      <c r="M18" s="38" t="e">
        <f>+M19+M20</f>
        <v>#DIV/0!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104"/>
      <c r="C19" s="44">
        <v>94569</v>
      </c>
      <c r="D19" s="41">
        <f>C19/C$15</f>
        <v>1.7240892102085684E-2</v>
      </c>
      <c r="E19" s="28"/>
      <c r="F19" s="44">
        <v>92674</v>
      </c>
      <c r="G19" s="41">
        <f>F19/F$15</f>
        <v>1.6863855041523653E-2</v>
      </c>
      <c r="H19" s="33"/>
      <c r="I19" s="44">
        <v>126024</v>
      </c>
      <c r="J19" s="41">
        <f>I19/I$15</f>
        <v>2.0650887040676958E-2</v>
      </c>
      <c r="K19" s="33"/>
      <c r="L19" s="44">
        <v>0</v>
      </c>
      <c r="M19" s="41" t="e">
        <f>L19/L$15</f>
        <v>#DIV/0!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104"/>
      <c r="C20" s="44">
        <v>1359271</v>
      </c>
      <c r="D20" s="41">
        <f>C20/C$15</f>
        <v>0.24780895059156921</v>
      </c>
      <c r="E20" s="28"/>
      <c r="F20" s="44">
        <v>1358789</v>
      </c>
      <c r="G20" s="41">
        <f>F20/F$15</f>
        <v>0.24725835431746643</v>
      </c>
      <c r="H20" s="33"/>
      <c r="I20" s="44">
        <v>1912630</v>
      </c>
      <c r="J20" s="41">
        <f>I20/I$15</f>
        <v>0.31341257284810808</v>
      </c>
      <c r="K20" s="33"/>
      <c r="L20" s="44">
        <v>0</v>
      </c>
      <c r="M20" s="41" t="e">
        <f>L20/L$15</f>
        <v>#DIV/0!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t="14.4" thickBot="1" x14ac:dyDescent="0.35">
      <c r="A21" s="42" t="s">
        <v>22</v>
      </c>
      <c r="B21" s="103"/>
      <c r="C21" s="44">
        <f>C22+C23</f>
        <v>1304476</v>
      </c>
      <c r="D21" s="38">
        <f>D23+D22</f>
        <v>0.23781926387886437</v>
      </c>
      <c r="E21" s="28"/>
      <c r="F21" s="44">
        <f>F23</f>
        <v>1304490</v>
      </c>
      <c r="G21" s="38">
        <f>G23+G22</f>
        <v>0.23737758446940016</v>
      </c>
      <c r="H21" s="33"/>
      <c r="I21" s="49">
        <f>I23</f>
        <v>1304540</v>
      </c>
      <c r="J21" s="119">
        <f>J23+J22</f>
        <v>0.2137680773507008</v>
      </c>
      <c r="K21" s="33"/>
      <c r="L21" s="44">
        <f>L23</f>
        <v>0</v>
      </c>
      <c r="M21" s="38" t="e">
        <f>M23+M22</f>
        <v>#DIV/0!</v>
      </c>
      <c r="N21" s="33"/>
      <c r="O21" s="44">
        <f>O23</f>
        <v>0</v>
      </c>
      <c r="P21" s="38" t="e">
        <f>P23+P22</f>
        <v>#DIV/0!</v>
      </c>
      <c r="Q21" s="33"/>
      <c r="R21" s="44">
        <f>R23</f>
        <v>0</v>
      </c>
      <c r="S21" s="38" t="e">
        <f>S23+S22</f>
        <v>#DIV/0!</v>
      </c>
      <c r="T21" s="33"/>
      <c r="U21" s="44">
        <f>U23</f>
        <v>0</v>
      </c>
      <c r="V21" s="38" t="e">
        <f>V23+V22</f>
        <v>#DIV/0!</v>
      </c>
      <c r="W21" s="33"/>
      <c r="X21" s="44">
        <f>X23</f>
        <v>0</v>
      </c>
      <c r="Y21" s="38" t="e">
        <f>Y23+Y22</f>
        <v>#DIV/0!</v>
      </c>
      <c r="Z21" s="33"/>
      <c r="AA21" s="44">
        <f>AA23</f>
        <v>0</v>
      </c>
      <c r="AB21" s="38" t="e">
        <f>AB23+AB22</f>
        <v>#DIV/0!</v>
      </c>
      <c r="AC21" s="33"/>
      <c r="AD21" s="44">
        <f>AD23</f>
        <v>0</v>
      </c>
      <c r="AE21" s="38" t="e">
        <f>AE23+AE22</f>
        <v>#DIV/0!</v>
      </c>
      <c r="AF21" s="33"/>
      <c r="AG21" s="44">
        <f>AG23</f>
        <v>0</v>
      </c>
      <c r="AH21" s="38" t="e">
        <f>AH23+AH22</f>
        <v>#DIV/0!</v>
      </c>
      <c r="AI21" s="33"/>
      <c r="AJ21" s="44">
        <f>AJ23</f>
        <v>0</v>
      </c>
      <c r="AK21" s="38" t="e">
        <f>AK23</f>
        <v>#DIV/0!</v>
      </c>
      <c r="AL21" s="33"/>
      <c r="AM21" s="34">
        <f>IF((I21+F21+I21+L21+O21+R21+U21+X21+AA21+AD21+AG21+AJ21+C20)=0,0,1)</f>
        <v>1</v>
      </c>
      <c r="AN21" s="34"/>
    </row>
    <row r="22" spans="1:40" hidden="1" x14ac:dyDescent="0.3">
      <c r="A22" s="39" t="s">
        <v>23</v>
      </c>
      <c r="B22" s="104"/>
      <c r="C22" s="44">
        <v>0</v>
      </c>
      <c r="D22" s="41">
        <f>C22/C$15</f>
        <v>0</v>
      </c>
      <c r="E22" s="28"/>
      <c r="F22" s="44"/>
      <c r="G22" s="41">
        <f>F22/F$15</f>
        <v>0</v>
      </c>
      <c r="H22" s="33"/>
      <c r="I22" s="46"/>
      <c r="J22" s="115">
        <f>I22/I$15</f>
        <v>0</v>
      </c>
      <c r="K22" s="33"/>
      <c r="L22" s="44"/>
      <c r="M22" s="41" t="e">
        <f>L22/L$15</f>
        <v>#DIV/0!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ref="AM22:AM39" si="1">IF((I22+F22+I22+L22+O22+R22+U22+X22+AA22+AD22+AG22+AJ22)=0,0,1)</f>
        <v>0</v>
      </c>
      <c r="AN22" s="34"/>
    </row>
    <row r="23" spans="1:40" ht="14.4" thickBot="1" x14ac:dyDescent="0.35">
      <c r="A23" s="39" t="s">
        <v>24</v>
      </c>
      <c r="B23" s="104"/>
      <c r="C23" s="44">
        <v>1304476</v>
      </c>
      <c r="D23" s="41">
        <f>C23/C$15</f>
        <v>0.23781926387886437</v>
      </c>
      <c r="E23" s="28"/>
      <c r="F23" s="44">
        <v>1304490</v>
      </c>
      <c r="G23" s="41">
        <f>F23/F$15</f>
        <v>0.23737758446940016</v>
      </c>
      <c r="H23" s="33"/>
      <c r="I23" s="117">
        <v>1304540</v>
      </c>
      <c r="J23" s="120">
        <f>I23/I$15</f>
        <v>0.2137680773507008</v>
      </c>
      <c r="K23" s="33"/>
      <c r="L23" s="44">
        <v>0</v>
      </c>
      <c r="M23" s="41" t="e">
        <f>L23/L$15</f>
        <v>#DIV/0!</v>
      </c>
      <c r="N23" s="33"/>
      <c r="O23" s="44">
        <v>0</v>
      </c>
      <c r="P23" s="41" t="e">
        <f>O23/O$15</f>
        <v>#DIV/0!</v>
      </c>
      <c r="Q23" s="33"/>
      <c r="R23" s="44">
        <v>0</v>
      </c>
      <c r="S23" s="41" t="e">
        <f>R23/R$15</f>
        <v>#DIV/0!</v>
      </c>
      <c r="T23" s="33"/>
      <c r="U23" s="44">
        <v>0</v>
      </c>
      <c r="V23" s="41" t="e">
        <f>U23/U$15</f>
        <v>#DIV/0!</v>
      </c>
      <c r="W23" s="33"/>
      <c r="X23" s="44">
        <v>0</v>
      </c>
      <c r="Y23" s="41" t="e">
        <f>X23/X$15</f>
        <v>#DIV/0!</v>
      </c>
      <c r="Z23" s="33"/>
      <c r="AA23" s="44">
        <v>0</v>
      </c>
      <c r="AB23" s="41" t="e">
        <f>AA23/AA$15</f>
        <v>#DIV/0!</v>
      </c>
      <c r="AC23" s="33"/>
      <c r="AD23" s="44">
        <v>0</v>
      </c>
      <c r="AE23" s="41" t="e">
        <f>AD23/AD$15</f>
        <v>#DIV/0!</v>
      </c>
      <c r="AF23" s="33"/>
      <c r="AG23" s="44">
        <v>0</v>
      </c>
      <c r="AH23" s="41" t="e">
        <f>AG23/AG$15</f>
        <v>#DIV/0!</v>
      </c>
      <c r="AI23" s="33"/>
      <c r="AJ23" s="44">
        <v>0</v>
      </c>
      <c r="AK23" s="41" t="e">
        <f>AJ23/AJ15</f>
        <v>#DIV/0!</v>
      </c>
      <c r="AL23" s="33"/>
      <c r="AM23" s="34">
        <f>IF((I23+F23+I23+L23+O23+R23+U23+X23+AA23+AD23+AG23+AJ23+C23)=0,0,1)</f>
        <v>1</v>
      </c>
      <c r="AN23" s="34"/>
    </row>
    <row r="24" spans="1:40" hidden="1" x14ac:dyDescent="0.3">
      <c r="A24" s="42" t="s">
        <v>25</v>
      </c>
      <c r="B24" s="10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37">
        <f>I25+I26</f>
        <v>0</v>
      </c>
      <c r="J24" s="114">
        <f>+J25+J26</f>
        <v>0</v>
      </c>
      <c r="K24" s="33"/>
      <c r="L24" s="44">
        <f>L25+L26</f>
        <v>0</v>
      </c>
      <c r="M24" s="38" t="e">
        <f>+M25+M26</f>
        <v>#DIV/0!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104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 t="e">
        <f>L25/L$15</f>
        <v>#DIV/0!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104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 t="e">
        <f>L26/L$15</f>
        <v>#DIV/0!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hidden="1" x14ac:dyDescent="0.3">
      <c r="A27" s="42" t="s">
        <v>28</v>
      </c>
      <c r="B27" s="103"/>
      <c r="C27" s="44">
        <f>C29</f>
        <v>0</v>
      </c>
      <c r="D27" s="38">
        <f>+D28+D29+D30</f>
        <v>0</v>
      </c>
      <c r="E27" s="28"/>
      <c r="F27" s="44">
        <v>0</v>
      </c>
      <c r="G27" s="38">
        <f>+G28+G29+G30</f>
        <v>0</v>
      </c>
      <c r="H27" s="33"/>
      <c r="I27" s="44">
        <v>0</v>
      </c>
      <c r="J27" s="38">
        <f>+J28+J29+J30</f>
        <v>0</v>
      </c>
      <c r="K27" s="33"/>
      <c r="L27" s="44">
        <f>L29</f>
        <v>0</v>
      </c>
      <c r="M27" s="38" t="e">
        <f>+M28+M29+M30</f>
        <v>#DIV/0!</v>
      </c>
      <c r="N27" s="33"/>
      <c r="O27" s="44"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0</v>
      </c>
      <c r="AN27" s="34"/>
    </row>
    <row r="28" spans="1:40" hidden="1" x14ac:dyDescent="0.3">
      <c r="A28" s="39" t="s">
        <v>29</v>
      </c>
      <c r="B28" s="104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 t="e">
        <f>L28/L$15</f>
        <v>#DIV/0!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hidden="1" x14ac:dyDescent="0.3">
      <c r="A29" s="39" t="s">
        <v>30</v>
      </c>
      <c r="B29" s="104"/>
      <c r="C29" s="44">
        <v>0</v>
      </c>
      <c r="D29" s="41">
        <f>C29/C$15</f>
        <v>0</v>
      </c>
      <c r="E29" s="28"/>
      <c r="F29" s="44">
        <v>0</v>
      </c>
      <c r="G29" s="41">
        <f>F29/F$15</f>
        <v>0</v>
      </c>
      <c r="H29" s="33"/>
      <c r="I29" s="44">
        <v>0</v>
      </c>
      <c r="J29" s="41">
        <f>I29/I$15</f>
        <v>0</v>
      </c>
      <c r="K29" s="33"/>
      <c r="L29" s="44">
        <v>0</v>
      </c>
      <c r="M29" s="41" t="e">
        <f>L29/L$15</f>
        <v>#DIV/0!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0</v>
      </c>
      <c r="AN29" s="34"/>
    </row>
    <row r="30" spans="1:40" hidden="1" x14ac:dyDescent="0.3">
      <c r="A30" s="39" t="s">
        <v>31</v>
      </c>
      <c r="B30" s="104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 t="e">
        <f>L30/L$15</f>
        <v>#DIV/0!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103"/>
      <c r="C31" s="44">
        <v>0</v>
      </c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 t="e">
        <f>M32</f>
        <v>#DIV/0!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104"/>
      <c r="C32" s="44">
        <v>0</v>
      </c>
      <c r="D32" s="41">
        <f t="shared" ref="D32:D40" si="2">C32/C$15</f>
        <v>0</v>
      </c>
      <c r="E32" s="28"/>
      <c r="F32" s="45"/>
      <c r="G32" s="41">
        <f t="shared" ref="G32:G41" si="3">F32/F$15</f>
        <v>0</v>
      </c>
      <c r="H32" s="33"/>
      <c r="I32" s="45"/>
      <c r="J32" s="97">
        <f t="shared" ref="J32:J41" si="4">I32/I$15</f>
        <v>0</v>
      </c>
      <c r="K32" s="33"/>
      <c r="L32" s="45"/>
      <c r="M32" s="41" t="e">
        <f t="shared" ref="M32:M41" si="5">L32/L$15</f>
        <v>#DIV/0!</v>
      </c>
      <c r="N32" s="33"/>
      <c r="O32" s="45"/>
      <c r="P32" s="41" t="e">
        <f t="shared" ref="P32:P41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1" si="9">X32/X$15</f>
        <v>#DIV/0!</v>
      </c>
      <c r="Z32" s="33"/>
      <c r="AA32" s="45"/>
      <c r="AB32" s="41" t="e">
        <f t="shared" ref="AB32:AB41" si="10">AA32/AA$15</f>
        <v>#DIV/0!</v>
      </c>
      <c r="AC32" s="33"/>
      <c r="AD32" s="45"/>
      <c r="AE32" s="41" t="e">
        <f t="shared" ref="AE32:AE41" si="11">AD32/AD$15</f>
        <v>#DIV/0!</v>
      </c>
      <c r="AF32" s="33"/>
      <c r="AG32" s="45"/>
      <c r="AH32" s="41" t="e">
        <f t="shared" ref="AH32:AH39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t="14.4" thickBot="1" x14ac:dyDescent="0.35">
      <c r="A33" s="42" t="s">
        <v>34</v>
      </c>
      <c r="B33" s="103"/>
      <c r="C33" s="44">
        <v>2710506</v>
      </c>
      <c r="D33" s="41">
        <f t="shared" si="2"/>
        <v>0.49415285651805407</v>
      </c>
      <c r="E33" s="28"/>
      <c r="F33" s="44">
        <v>2718083</v>
      </c>
      <c r="G33" s="41">
        <f t="shared" si="3"/>
        <v>0.49460860330653406</v>
      </c>
      <c r="H33" s="33"/>
      <c r="I33" s="117">
        <v>2733369</v>
      </c>
      <c r="J33" s="120">
        <f t="shared" si="4"/>
        <v>0.44790273645883433</v>
      </c>
      <c r="K33" s="33"/>
      <c r="L33" s="44">
        <v>0</v>
      </c>
      <c r="M33" s="41" t="e">
        <f t="shared" si="5"/>
        <v>#DIV/0!</v>
      </c>
      <c r="N33" s="33"/>
      <c r="O33" s="44">
        <v>0</v>
      </c>
      <c r="P33" s="41" t="e">
        <f t="shared" si="6"/>
        <v>#DIV/0!</v>
      </c>
      <c r="Q33" s="33"/>
      <c r="R33" s="44">
        <v>0</v>
      </c>
      <c r="S33" s="41" t="e">
        <f t="shared" si="7"/>
        <v>#DIV/0!</v>
      </c>
      <c r="T33" s="33"/>
      <c r="U33" s="44">
        <v>0</v>
      </c>
      <c r="V33" s="41" t="e">
        <f t="shared" si="8"/>
        <v>#DIV/0!</v>
      </c>
      <c r="W33" s="33"/>
      <c r="X33" s="44">
        <v>0</v>
      </c>
      <c r="Y33" s="41" t="e">
        <f t="shared" si="9"/>
        <v>#DIV/0!</v>
      </c>
      <c r="Z33" s="33"/>
      <c r="AA33" s="44">
        <v>0</v>
      </c>
      <c r="AB33" s="41" t="e">
        <f t="shared" si="10"/>
        <v>#DIV/0!</v>
      </c>
      <c r="AC33" s="33"/>
      <c r="AD33" s="44">
        <v>0</v>
      </c>
      <c r="AE33" s="41" t="e">
        <f t="shared" si="11"/>
        <v>#DIV/0!</v>
      </c>
      <c r="AF33" s="33"/>
      <c r="AG33" s="44">
        <v>0</v>
      </c>
      <c r="AH33" s="41" t="e">
        <f t="shared" si="12"/>
        <v>#DIV/0!</v>
      </c>
      <c r="AI33" s="33"/>
      <c r="AJ33" s="44">
        <v>0</v>
      </c>
      <c r="AK33" s="41" t="e">
        <f>AJ33/AJ15</f>
        <v>#DIV/0!</v>
      </c>
      <c r="AL33" s="33"/>
      <c r="AM33" s="34">
        <f>IF((I33+F33+I33+L33+O33+R33+U33+X33+AA33+AD33+AG33+AJ33+C33)=0,0,1)</f>
        <v>1</v>
      </c>
      <c r="AN33" s="34"/>
    </row>
    <row r="34" spans="1:40" hidden="1" x14ac:dyDescent="0.3">
      <c r="A34" s="39" t="s">
        <v>35</v>
      </c>
      <c r="B34" s="104"/>
      <c r="C34" s="44">
        <v>0</v>
      </c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116">
        <f t="shared" si="4"/>
        <v>0</v>
      </c>
      <c r="K34" s="33"/>
      <c r="L34" s="46"/>
      <c r="M34" s="41" t="e">
        <f t="shared" si="5"/>
        <v>#DIV/0!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>
        <v>0</v>
      </c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103"/>
      <c r="C35" s="44">
        <v>0</v>
      </c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 t="e">
        <f t="shared" si="5"/>
        <v>#DIV/0!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104"/>
      <c r="C36" s="44">
        <v>0</v>
      </c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 t="e">
        <f t="shared" si="5"/>
        <v>#DIV/0!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104"/>
      <c r="C37" s="44">
        <v>0</v>
      </c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 t="e">
        <f t="shared" si="5"/>
        <v>#DIV/0!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103"/>
      <c r="C38" s="44">
        <v>0</v>
      </c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 t="e">
        <f t="shared" si="5"/>
        <v>#DIV/0!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96" t="s">
        <v>40</v>
      </c>
      <c r="B39" s="111"/>
      <c r="C39" s="44">
        <v>0</v>
      </c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97">
        <f t="shared" si="4"/>
        <v>0</v>
      </c>
      <c r="K39" s="33"/>
      <c r="L39" s="45"/>
      <c r="M39" s="41" t="e">
        <f t="shared" si="5"/>
        <v>#DIV/0!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97" t="e">
        <f t="shared" si="12"/>
        <v>#DIV/0!</v>
      </c>
      <c r="AI39" s="33"/>
      <c r="AJ39" s="45"/>
      <c r="AK39" s="97"/>
      <c r="AL39" s="33"/>
      <c r="AM39" s="34">
        <f t="shared" si="1"/>
        <v>0</v>
      </c>
      <c r="AN39" s="34"/>
    </row>
    <row r="40" spans="1:40" x14ac:dyDescent="0.3">
      <c r="A40" s="98" t="s">
        <v>41</v>
      </c>
      <c r="B40" s="105"/>
      <c r="C40" s="44">
        <v>13703</v>
      </c>
      <c r="D40" s="41">
        <f t="shared" si="2"/>
        <v>2.4981964964722069E-3</v>
      </c>
      <c r="E40" s="28"/>
      <c r="F40" s="45">
        <v>18792</v>
      </c>
      <c r="G40" s="97">
        <f t="shared" si="3"/>
        <v>3.4195736014449845E-3</v>
      </c>
      <c r="H40" s="33"/>
      <c r="I40" s="121">
        <v>23476</v>
      </c>
      <c r="J40" s="122">
        <f t="shared" si="4"/>
        <v>3.8468880861338497E-3</v>
      </c>
      <c r="K40" s="33"/>
      <c r="L40" s="45">
        <v>0</v>
      </c>
      <c r="M40" s="97" t="e">
        <f t="shared" si="5"/>
        <v>#DIV/0!</v>
      </c>
      <c r="N40" s="33"/>
      <c r="O40" s="45">
        <v>0</v>
      </c>
      <c r="P40" s="97" t="e">
        <f t="shared" si="6"/>
        <v>#DIV/0!</v>
      </c>
      <c r="Q40" s="33"/>
      <c r="R40" s="45">
        <v>0</v>
      </c>
      <c r="S40" s="97" t="e">
        <f t="shared" si="7"/>
        <v>#DIV/0!</v>
      </c>
      <c r="T40" s="33"/>
      <c r="U40" s="45">
        <v>0</v>
      </c>
      <c r="V40" s="97" t="e">
        <f t="shared" si="8"/>
        <v>#DIV/0!</v>
      </c>
      <c r="W40" s="33"/>
      <c r="X40" s="45">
        <v>0</v>
      </c>
      <c r="Y40" s="97" t="e">
        <f t="shared" si="9"/>
        <v>#DIV/0!</v>
      </c>
      <c r="Z40" s="33"/>
      <c r="AA40" s="45">
        <v>0</v>
      </c>
      <c r="AB40" s="97" t="e">
        <f t="shared" si="10"/>
        <v>#DIV/0!</v>
      </c>
      <c r="AC40" s="33"/>
      <c r="AD40" s="45">
        <v>0</v>
      </c>
      <c r="AE40" s="97" t="e">
        <f t="shared" si="11"/>
        <v>#DIV/0!</v>
      </c>
      <c r="AF40" s="33"/>
      <c r="AG40" s="44">
        <v>0</v>
      </c>
      <c r="AH40" s="41" t="e">
        <f>AG40/AG$15</f>
        <v>#DIV/0!</v>
      </c>
      <c r="AI40" s="99"/>
      <c r="AJ40" s="44">
        <v>0</v>
      </c>
      <c r="AK40" s="41" t="e">
        <f>AJ40/AJ15</f>
        <v>#DIV/0!</v>
      </c>
      <c r="AL40" s="33"/>
      <c r="AM40" s="34">
        <f>AM41</f>
        <v>1</v>
      </c>
      <c r="AN40" s="34"/>
    </row>
    <row r="41" spans="1:40" ht="14.4" thickBot="1" x14ac:dyDescent="0.35">
      <c r="A41" s="100" t="s">
        <v>89</v>
      </c>
      <c r="B41" s="101"/>
      <c r="C41" s="108">
        <v>2632</v>
      </c>
      <c r="D41" s="50">
        <f>C41/C$15</f>
        <v>4.7984041295445144E-4</v>
      </c>
      <c r="E41" s="54"/>
      <c r="F41" s="112">
        <v>2594</v>
      </c>
      <c r="G41" s="50">
        <f t="shared" si="3"/>
        <v>4.7202926363070933E-4</v>
      </c>
      <c r="H41" s="22"/>
      <c r="I41" s="49">
        <v>2556</v>
      </c>
      <c r="J41" s="50">
        <f t="shared" si="4"/>
        <v>4.1883821554600953E-4</v>
      </c>
      <c r="K41" s="22"/>
      <c r="L41" s="109">
        <v>0</v>
      </c>
      <c r="M41" s="50" t="e">
        <f t="shared" si="5"/>
        <v>#DIV/0!</v>
      </c>
      <c r="N41" s="22"/>
      <c r="O41" s="109">
        <v>0</v>
      </c>
      <c r="P41" s="50" t="e">
        <f t="shared" si="6"/>
        <v>#DIV/0!</v>
      </c>
      <c r="Q41" s="22"/>
      <c r="R41" s="109"/>
      <c r="S41" s="50" t="e">
        <f>R41/R$15</f>
        <v>#DIV/0!</v>
      </c>
      <c r="T41" s="22"/>
      <c r="U41" s="109"/>
      <c r="V41" s="50">
        <v>0</v>
      </c>
      <c r="W41" s="22"/>
      <c r="X41" s="109"/>
      <c r="Y41" s="50" t="e">
        <f t="shared" si="9"/>
        <v>#DIV/0!</v>
      </c>
      <c r="Z41" s="22"/>
      <c r="AA41" s="109"/>
      <c r="AB41" s="50" t="e">
        <f t="shared" si="10"/>
        <v>#DIV/0!</v>
      </c>
      <c r="AC41" s="22"/>
      <c r="AD41" s="109">
        <v>0</v>
      </c>
      <c r="AE41" s="50" t="e">
        <f t="shared" si="11"/>
        <v>#DIV/0!</v>
      </c>
      <c r="AF41" s="22"/>
      <c r="AG41" s="49">
        <v>0</v>
      </c>
      <c r="AH41" s="50" t="e">
        <f>AG41/AG$15</f>
        <v>#DIV/0!</v>
      </c>
      <c r="AI41" s="22"/>
      <c r="AJ41" s="49">
        <v>0</v>
      </c>
      <c r="AK41" s="50" t="e">
        <f>AJ41/AJ15</f>
        <v>#DIV/0!</v>
      </c>
      <c r="AL41" s="22"/>
      <c r="AM41" s="22">
        <f>IF((I41+F41+I41+L41+O41+R41+U41+X41+AA41+AD41+AG41+AJ41+C41)=0,0,1)</f>
        <v>1</v>
      </c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0</v>
      </c>
      <c r="D45" s="65">
        <v>0</v>
      </c>
      <c r="E45" s="66"/>
      <c r="F45" s="67">
        <v>0</v>
      </c>
      <c r="G45" s="65">
        <v>0</v>
      </c>
      <c r="H45" s="66"/>
      <c r="I45" s="67">
        <v>392563097</v>
      </c>
      <c r="J45" s="65">
        <v>589943822</v>
      </c>
      <c r="K45" s="68"/>
      <c r="L45" s="67"/>
      <c r="M45" s="65"/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7616529</v>
      </c>
      <c r="D46" s="73">
        <v>11337203</v>
      </c>
      <c r="E46" s="68"/>
      <c r="F46" s="74">
        <v>6589479</v>
      </c>
      <c r="G46" s="73">
        <v>9874334</v>
      </c>
      <c r="H46" s="75"/>
      <c r="I46" s="74">
        <v>9313592</v>
      </c>
      <c r="J46" s="73">
        <v>13996466</v>
      </c>
      <c r="K46" s="68"/>
      <c r="L46" s="74"/>
      <c r="M46" s="73"/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1" xr:uid="{04FA2DFE-D1B0-4A6E-A515-758A8F31916E}">
    <filterColumn colId="38">
      <filters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52DAF-68A6-4B17-83FA-B9BCEF4F7E2E}">
  <sheetPr filterMode="1"/>
  <dimension ref="A1:AN49"/>
  <sheetViews>
    <sheetView zoomScale="90" zoomScaleNormal="90" workbookViewId="0">
      <pane xSplit="2" ySplit="11" topLeftCell="H12" activePane="bottomRight" state="frozen"/>
      <selection activeCell="J46" sqref="J46"/>
      <selection pane="topRight" activeCell="J46" sqref="J46"/>
      <selection pane="bottomLeft" activeCell="J46" sqref="J46"/>
      <selection pane="bottomRight" activeCell="J46" sqref="J46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76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77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C16+C18+C24+C26+C40</f>
        <v>140869</v>
      </c>
      <c r="D15" s="32">
        <f>+D18+D24+D27+D40+D21+D33+D31+D35+D38+D16</f>
        <v>0.99999999999999989</v>
      </c>
      <c r="E15" s="28"/>
      <c r="F15" s="31">
        <f>F16+F18+F24+F26+F40</f>
        <v>141045</v>
      </c>
      <c r="G15" s="32">
        <f>+G18+G24+G27+G40+G21+G33+G31+G35+G38+G16</f>
        <v>1</v>
      </c>
      <c r="H15" s="33"/>
      <c r="I15" s="31">
        <f>I16+I18+I24+I26+I40</f>
        <v>141148</v>
      </c>
      <c r="J15" s="32">
        <f>+J18+J24+J27+J40+J21+J33+J31+J35+J38+J16</f>
        <v>1</v>
      </c>
      <c r="K15" s="33"/>
      <c r="L15" s="31">
        <f>L18+L24+L27+L40</f>
        <v>0</v>
      </c>
      <c r="M15" s="32" t="e">
        <f>+M18+M24+M27+M40+M21+M33+M31+M35+M38+M16</f>
        <v>#DIV/0!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 t="e">
        <f>+M17</f>
        <v>#DIV/0!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 t="e">
        <f>L17/L$15</f>
        <v>#DIV/0!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140448</v>
      </c>
      <c r="D18" s="38">
        <f>+D19+D20</f>
        <v>0.99701140776182118</v>
      </c>
      <c r="E18" s="28"/>
      <c r="F18" s="44">
        <f>F19+F20</f>
        <v>140147</v>
      </c>
      <c r="G18" s="38">
        <f>+G19+G20</f>
        <v>0.99363323761919953</v>
      </c>
      <c r="H18" s="33"/>
      <c r="I18" s="44">
        <f>I19+I20</f>
        <v>140250</v>
      </c>
      <c r="J18" s="38">
        <f>+J19+J20</f>
        <v>0.99363788363986738</v>
      </c>
      <c r="K18" s="33"/>
      <c r="L18" s="44">
        <f>L19+L20</f>
        <v>0</v>
      </c>
      <c r="M18" s="38" t="e">
        <f>+M19+M20</f>
        <v>#DIV/0!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3695</v>
      </c>
      <c r="D19" s="41">
        <f>C19/C$15</f>
        <v>2.6230043515606698E-2</v>
      </c>
      <c r="E19" s="28"/>
      <c r="F19" s="44">
        <v>2959</v>
      </c>
      <c r="G19" s="41">
        <f>F19/F$15</f>
        <v>2.0979120138962741E-2</v>
      </c>
      <c r="H19" s="33"/>
      <c r="I19" s="44">
        <v>2579</v>
      </c>
      <c r="J19" s="41">
        <f>I19/I$15</f>
        <v>1.8271601439623659E-2</v>
      </c>
      <c r="K19" s="33"/>
      <c r="L19" s="44">
        <v>0</v>
      </c>
      <c r="M19" s="41" t="e">
        <f>L19/L$15</f>
        <v>#DIV/0!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136753</v>
      </c>
      <c r="D20" s="41">
        <f>C20/C$15</f>
        <v>0.97078136424621453</v>
      </c>
      <c r="E20" s="28"/>
      <c r="F20" s="44">
        <v>137188</v>
      </c>
      <c r="G20" s="41">
        <f>F20/F$15</f>
        <v>0.97265411748023678</v>
      </c>
      <c r="H20" s="33"/>
      <c r="I20" s="44">
        <v>137671</v>
      </c>
      <c r="J20" s="41">
        <f>I20/I$15</f>
        <v>0.97536628220024368</v>
      </c>
      <c r="K20" s="33"/>
      <c r="L20" s="44">
        <v>0</v>
      </c>
      <c r="M20" s="41" t="e">
        <f>L20/L$15</f>
        <v>#DIV/0!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 t="e">
        <f>M23+M22</f>
        <v>#DIV/0!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 t="e">
        <f>L22/L$15</f>
        <v>#DIV/0!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 t="e">
        <f>L23/L$15</f>
        <v>#DIV/0!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 t="e">
        <f>+M25+M26</f>
        <v>#DIV/0!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 t="e">
        <f>L25/L$15</f>
        <v>#DIV/0!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 t="e">
        <f>L26/L$15</f>
        <v>#DIV/0!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hidden="1" x14ac:dyDescent="0.3">
      <c r="A27" s="42" t="s">
        <v>28</v>
      </c>
      <c r="B27" s="43"/>
      <c r="C27" s="44">
        <f>C29</f>
        <v>0</v>
      </c>
      <c r="D27" s="38">
        <f>+D28+D29+D30</f>
        <v>0</v>
      </c>
      <c r="E27" s="28"/>
      <c r="F27" s="44">
        <v>0</v>
      </c>
      <c r="G27" s="38">
        <f>+G28+G29+G30</f>
        <v>0</v>
      </c>
      <c r="H27" s="33"/>
      <c r="I27" s="44">
        <v>0</v>
      </c>
      <c r="J27" s="38">
        <f>+J28+J29+J30</f>
        <v>0</v>
      </c>
      <c r="K27" s="33"/>
      <c r="L27" s="44">
        <f>L29</f>
        <v>0</v>
      </c>
      <c r="M27" s="38" t="e">
        <f>+M28+M29+M30</f>
        <v>#DIV/0!</v>
      </c>
      <c r="N27" s="33"/>
      <c r="O27" s="44"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0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 t="e">
        <f>L28/L$15</f>
        <v>#DIV/0!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hidden="1" x14ac:dyDescent="0.3">
      <c r="A29" s="39" t="s">
        <v>30</v>
      </c>
      <c r="B29" s="40"/>
      <c r="C29" s="44">
        <v>0</v>
      </c>
      <c r="D29" s="41">
        <f>C29/C$15</f>
        <v>0</v>
      </c>
      <c r="E29" s="28"/>
      <c r="F29" s="44">
        <v>0</v>
      </c>
      <c r="G29" s="41">
        <f>F29/F$15</f>
        <v>0</v>
      </c>
      <c r="H29" s="33"/>
      <c r="I29" s="44">
        <v>0</v>
      </c>
      <c r="J29" s="41">
        <f>I29/I$15</f>
        <v>0</v>
      </c>
      <c r="K29" s="33"/>
      <c r="L29" s="44">
        <v>0</v>
      </c>
      <c r="M29" s="41" t="e">
        <f>L29/L$15</f>
        <v>#DIV/0!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0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 t="e">
        <f>L30/L$15</f>
        <v>#DIV/0!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 t="e">
        <f>M32</f>
        <v>#DIV/0!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 t="e">
        <f t="shared" ref="M32:M40" si="5">L32/L$15</f>
        <v>#DIV/0!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 t="e">
        <f t="shared" si="5"/>
        <v>#DIV/0!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 t="e">
        <f t="shared" si="5"/>
        <v>#DIV/0!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 t="e">
        <f t="shared" si="5"/>
        <v>#DIV/0!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 t="e">
        <f t="shared" si="5"/>
        <v>#DIV/0!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 t="e">
        <f t="shared" si="5"/>
        <v>#DIV/0!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 t="e">
        <f t="shared" si="5"/>
        <v>#DIV/0!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 t="e">
        <f t="shared" si="5"/>
        <v>#DIV/0!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421</v>
      </c>
      <c r="D40" s="50">
        <f t="shared" si="2"/>
        <v>2.9885922381787332E-3</v>
      </c>
      <c r="E40" s="28"/>
      <c r="F40" s="49">
        <v>898</v>
      </c>
      <c r="G40" s="50">
        <f t="shared" si="3"/>
        <v>6.3667623808004534E-3</v>
      </c>
      <c r="H40" s="33"/>
      <c r="I40" s="49">
        <v>898</v>
      </c>
      <c r="J40" s="50">
        <f t="shared" si="4"/>
        <v>6.362116360132627E-3</v>
      </c>
      <c r="K40" s="33"/>
      <c r="L40" s="49">
        <v>0</v>
      </c>
      <c r="M40" s="50" t="e">
        <f t="shared" si="5"/>
        <v>#DIV/0!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 t="s">
        <v>84</v>
      </c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16437</v>
      </c>
      <c r="D45" s="65">
        <v>19098</v>
      </c>
      <c r="E45" s="66"/>
      <c r="F45" s="67">
        <v>3689</v>
      </c>
      <c r="G45" s="65">
        <v>4297</v>
      </c>
      <c r="H45" s="66"/>
      <c r="I45" s="67">
        <v>0</v>
      </c>
      <c r="J45" s="65">
        <v>0</v>
      </c>
      <c r="K45" s="68"/>
      <c r="L45" s="67"/>
      <c r="M45" s="65"/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4000</v>
      </c>
      <c r="D46" s="73">
        <v>4648</v>
      </c>
      <c r="E46" s="68"/>
      <c r="F46" s="74">
        <v>98071</v>
      </c>
      <c r="G46" s="73">
        <v>114223</v>
      </c>
      <c r="H46" s="75"/>
      <c r="I46" s="74">
        <v>184118</v>
      </c>
      <c r="J46" s="73">
        <v>214866</v>
      </c>
      <c r="K46" s="68"/>
      <c r="L46" s="74"/>
      <c r="M46" s="73"/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3D3A5-1227-4C04-8E54-6B4139D54665}">
  <sheetPr filterMode="1"/>
  <dimension ref="A1:AN49"/>
  <sheetViews>
    <sheetView zoomScale="90" zoomScaleNormal="90" workbookViewId="0">
      <pane xSplit="2" ySplit="11" topLeftCell="H13" activePane="bottomRight" state="frozen"/>
      <selection activeCell="J46" sqref="J46"/>
      <selection pane="topRight" activeCell="J46" sqref="J46"/>
      <selection pane="bottomLeft" activeCell="J46" sqref="J46"/>
      <selection pane="bottomRight" activeCell="J46" sqref="J46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78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79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C16+C18+C24+C26+C40</f>
        <v>1055459</v>
      </c>
      <c r="D15" s="32">
        <f>+D18+D24+D27+D40+D21+D33+D31+D35+D38+D16</f>
        <v>1</v>
      </c>
      <c r="E15" s="28"/>
      <c r="F15" s="31">
        <f>F16+F18+F24+F26+F40</f>
        <v>1056987</v>
      </c>
      <c r="G15" s="32">
        <f>+G18+G24+G27+G40+G21+G33+G31+G35+G38+G16</f>
        <v>1</v>
      </c>
      <c r="H15" s="33"/>
      <c r="I15" s="31">
        <f>I16+I18+I24+I26+I40</f>
        <v>1055631</v>
      </c>
      <c r="J15" s="32">
        <f>+J18+J24+J27+J40+J21+J33+J31+J35+J38+J16</f>
        <v>1</v>
      </c>
      <c r="K15" s="33"/>
      <c r="L15" s="31">
        <f>L18+L24+L27+L40</f>
        <v>0</v>
      </c>
      <c r="M15" s="32" t="e">
        <f>+M18+M24+M27+M40+M21+M33+M31+M35+M38+M16</f>
        <v>#DIV/0!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 t="e">
        <f>+M17</f>
        <v>#DIV/0!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 t="e">
        <f>L17/L$15</f>
        <v>#DIV/0!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1052647</v>
      </c>
      <c r="D18" s="38">
        <f>+D19+D20</f>
        <v>0.99733575629181237</v>
      </c>
      <c r="E18" s="28"/>
      <c r="F18" s="44">
        <f>F19+F20</f>
        <v>1054175</v>
      </c>
      <c r="G18" s="38">
        <f>+G19+G20</f>
        <v>0.99733960777190256</v>
      </c>
      <c r="H18" s="33"/>
      <c r="I18" s="44">
        <f>I19+I20</f>
        <v>1053837</v>
      </c>
      <c r="J18" s="38">
        <f>+J19+J20</f>
        <v>0.99830054251911893</v>
      </c>
      <c r="K18" s="33"/>
      <c r="L18" s="44">
        <f>L19+L20</f>
        <v>0</v>
      </c>
      <c r="M18" s="38" t="e">
        <f>+M19+M20</f>
        <v>#DIV/0!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6380</v>
      </c>
      <c r="D19" s="41">
        <f>C19/C$15</f>
        <v>6.0447634630999402E-3</v>
      </c>
      <c r="E19" s="28"/>
      <c r="F19" s="44">
        <v>20402</v>
      </c>
      <c r="G19" s="41">
        <f>F19/F$15</f>
        <v>1.9302034935150574E-2</v>
      </c>
      <c r="H19" s="33"/>
      <c r="I19" s="44">
        <v>17198</v>
      </c>
      <c r="J19" s="41">
        <f>I19/I$15</f>
        <v>1.6291677679037466E-2</v>
      </c>
      <c r="K19" s="33"/>
      <c r="L19" s="44">
        <v>0</v>
      </c>
      <c r="M19" s="41" t="e">
        <f>L19/L$15</f>
        <v>#DIV/0!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1046267</v>
      </c>
      <c r="D20" s="41">
        <f>C20/C$15</f>
        <v>0.99129099282871247</v>
      </c>
      <c r="E20" s="28"/>
      <c r="F20" s="44">
        <v>1033773</v>
      </c>
      <c r="G20" s="41">
        <f>F20/F$15</f>
        <v>0.97803757283675197</v>
      </c>
      <c r="H20" s="33"/>
      <c r="I20" s="44">
        <v>1036639</v>
      </c>
      <c r="J20" s="41">
        <f>I20/I$15</f>
        <v>0.98200886484008143</v>
      </c>
      <c r="K20" s="33"/>
      <c r="L20" s="44">
        <v>0</v>
      </c>
      <c r="M20" s="41" t="e">
        <f>L20/L$15</f>
        <v>#DIV/0!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 t="e">
        <f>M23+M22</f>
        <v>#DIV/0!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 t="e">
        <f>L22/L$15</f>
        <v>#DIV/0!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 t="e">
        <f>L23/L$15</f>
        <v>#DIV/0!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 t="e">
        <f>+M25+M26</f>
        <v>#DIV/0!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 t="e">
        <f>L25/L$15</f>
        <v>#DIV/0!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 t="e">
        <f>L26/L$15</f>
        <v>#DIV/0!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hidden="1" x14ac:dyDescent="0.3">
      <c r="A27" s="42" t="s">
        <v>28</v>
      </c>
      <c r="B27" s="43"/>
      <c r="C27" s="44">
        <f>C29</f>
        <v>0</v>
      </c>
      <c r="D27" s="38">
        <f>+D28+D29+D30</f>
        <v>0</v>
      </c>
      <c r="E27" s="28"/>
      <c r="F27" s="44">
        <v>0</v>
      </c>
      <c r="G27" s="38">
        <f>+G28+G29+G30</f>
        <v>0</v>
      </c>
      <c r="H27" s="33"/>
      <c r="I27" s="44">
        <v>0</v>
      </c>
      <c r="J27" s="38">
        <f>+J28+J29+J30</f>
        <v>0</v>
      </c>
      <c r="K27" s="33"/>
      <c r="L27" s="44">
        <f>L29</f>
        <v>0</v>
      </c>
      <c r="M27" s="38" t="e">
        <f>+M28+M29+M30</f>
        <v>#DIV/0!</v>
      </c>
      <c r="N27" s="33"/>
      <c r="O27" s="44"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0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 t="e">
        <f>L28/L$15</f>
        <v>#DIV/0!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hidden="1" x14ac:dyDescent="0.3">
      <c r="A29" s="39" t="s">
        <v>30</v>
      </c>
      <c r="B29" s="40"/>
      <c r="C29" s="44">
        <v>0</v>
      </c>
      <c r="D29" s="41">
        <f>C29/C$15</f>
        <v>0</v>
      </c>
      <c r="E29" s="28"/>
      <c r="F29" s="44">
        <v>0</v>
      </c>
      <c r="G29" s="41">
        <f>F29/F$15</f>
        <v>0</v>
      </c>
      <c r="H29" s="33"/>
      <c r="I29" s="44">
        <v>0</v>
      </c>
      <c r="J29" s="41">
        <f>I29/I$15</f>
        <v>0</v>
      </c>
      <c r="K29" s="33"/>
      <c r="L29" s="44">
        <v>0</v>
      </c>
      <c r="M29" s="41" t="e">
        <f>L29/L$15</f>
        <v>#DIV/0!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0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 t="e">
        <f>L30/L$15</f>
        <v>#DIV/0!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 t="e">
        <f>M32</f>
        <v>#DIV/0!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 t="e">
        <f t="shared" ref="M32:M40" si="5">L32/L$15</f>
        <v>#DIV/0!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 t="e">
        <f t="shared" si="5"/>
        <v>#DIV/0!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 t="e">
        <f t="shared" si="5"/>
        <v>#DIV/0!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 t="e">
        <f t="shared" si="5"/>
        <v>#DIV/0!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 t="e">
        <f t="shared" si="5"/>
        <v>#DIV/0!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 t="e">
        <f t="shared" si="5"/>
        <v>#DIV/0!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 t="e">
        <f t="shared" si="5"/>
        <v>#DIV/0!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 t="e">
        <f t="shared" si="5"/>
        <v>#DIV/0!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2812</v>
      </c>
      <c r="D40" s="50">
        <f t="shared" si="2"/>
        <v>2.6642437081876224E-3</v>
      </c>
      <c r="E40" s="28"/>
      <c r="F40" s="49">
        <v>2812</v>
      </c>
      <c r="G40" s="50">
        <f t="shared" si="3"/>
        <v>2.6603922280974126E-3</v>
      </c>
      <c r="H40" s="33"/>
      <c r="I40" s="49">
        <v>1794</v>
      </c>
      <c r="J40" s="50">
        <f t="shared" si="4"/>
        <v>1.6994574808811033E-3</v>
      </c>
      <c r="K40" s="33"/>
      <c r="L40" s="49">
        <v>0</v>
      </c>
      <c r="M40" s="50" t="e">
        <f t="shared" si="5"/>
        <v>#DIV/0!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14434</v>
      </c>
      <c r="D45" s="65">
        <v>16498</v>
      </c>
      <c r="E45" s="66"/>
      <c r="F45" s="67">
        <v>21224</v>
      </c>
      <c r="G45" s="65">
        <v>24316</v>
      </c>
      <c r="H45" s="66"/>
      <c r="I45" s="67">
        <v>2011</v>
      </c>
      <c r="J45" s="65">
        <v>2309</v>
      </c>
      <c r="K45" s="68"/>
      <c r="L45" s="67"/>
      <c r="M45" s="65"/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46644</v>
      </c>
      <c r="D46" s="73">
        <v>53314</v>
      </c>
      <c r="E46" s="68"/>
      <c r="F46" s="74">
        <v>666618</v>
      </c>
      <c r="G46" s="73">
        <v>763744</v>
      </c>
      <c r="H46" s="75"/>
      <c r="I46" s="74">
        <v>190793</v>
      </c>
      <c r="J46" s="73">
        <v>219030</v>
      </c>
      <c r="K46" s="68"/>
      <c r="L46" s="74"/>
      <c r="M46" s="73"/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66596-A792-476F-B57B-4003586E43E1}">
  <sheetPr filterMode="1"/>
  <dimension ref="A1:AN49"/>
  <sheetViews>
    <sheetView zoomScale="90" zoomScaleNormal="90" workbookViewId="0">
      <pane xSplit="2" ySplit="11" topLeftCell="H12" activePane="bottomRight" state="frozen"/>
      <selection activeCell="J46" sqref="J46"/>
      <selection pane="topRight" activeCell="J46" sqref="J46"/>
      <selection pane="bottomLeft" activeCell="J46" sqref="J46"/>
      <selection pane="bottomRight" activeCell="J46" sqref="J46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80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81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3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C16+C18+C24+C26+C40</f>
        <v>2285719</v>
      </c>
      <c r="D15" s="32">
        <f>+D18+D24+D27+D40+D21+D33+D31+D35+D38+D16</f>
        <v>1</v>
      </c>
      <c r="E15" s="28"/>
      <c r="F15" s="31">
        <f>F16+F18+F24+F26+F40</f>
        <v>2291522</v>
      </c>
      <c r="G15" s="32">
        <f>+G18+G24+G27+G40+G21+G33+G31+G35+G38+G16</f>
        <v>1</v>
      </c>
      <c r="H15" s="33"/>
      <c r="I15" s="31">
        <f>I16+I18+I24+I26+I40</f>
        <v>2292632</v>
      </c>
      <c r="J15" s="32">
        <f>+J18+J24+J27+J40+J21+J33+J31+J35+J38+J16</f>
        <v>1</v>
      </c>
      <c r="K15" s="33"/>
      <c r="L15" s="31">
        <f>L18+L24+L27+L40</f>
        <v>0</v>
      </c>
      <c r="M15" s="32" t="e">
        <f>+M18+M24+M27+M40+M21+M33+M31+M35+M38+M16</f>
        <v>#DIV/0!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 t="e">
        <f>+M17</f>
        <v>#DIV/0!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 t="e">
        <f>L17/L$15</f>
        <v>#DIV/0!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2282461</v>
      </c>
      <c r="D18" s="38">
        <f>+D19+D20</f>
        <v>0.99857462793982987</v>
      </c>
      <c r="E18" s="28"/>
      <c r="F18" s="44">
        <f>F19+F20</f>
        <v>2288264</v>
      </c>
      <c r="G18" s="38">
        <f>+G19+G20</f>
        <v>0.99857823752073949</v>
      </c>
      <c r="H18" s="33"/>
      <c r="I18" s="44">
        <f>I19+I20</f>
        <v>2291490</v>
      </c>
      <c r="J18" s="38">
        <f>+J19+J20</f>
        <v>0.99950188255245498</v>
      </c>
      <c r="K18" s="33"/>
      <c r="L18" s="44">
        <f>L19+L20</f>
        <v>0</v>
      </c>
      <c r="M18" s="38" t="e">
        <f>+M19+M20</f>
        <v>#DIV/0!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8833</v>
      </c>
      <c r="D19" s="41">
        <f>C19/C$15</f>
        <v>3.8644295296140952E-3</v>
      </c>
      <c r="E19" s="28"/>
      <c r="F19" s="44">
        <v>7875</v>
      </c>
      <c r="G19" s="41">
        <f>F19/F$15</f>
        <v>3.4365805783230534E-3</v>
      </c>
      <c r="H19" s="33"/>
      <c r="I19" s="44">
        <v>16364</v>
      </c>
      <c r="J19" s="41">
        <f>I19/I$15</f>
        <v>7.1376479086046078E-3</v>
      </c>
      <c r="K19" s="33"/>
      <c r="L19" s="44">
        <v>0</v>
      </c>
      <c r="M19" s="41" t="e">
        <f>L19/L$15</f>
        <v>#DIV/0!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2273628</v>
      </c>
      <c r="D20" s="41">
        <f>C20/C$15</f>
        <v>0.9947101984102158</v>
      </c>
      <c r="E20" s="28"/>
      <c r="F20" s="44">
        <v>2280389</v>
      </c>
      <c r="G20" s="41">
        <f>F20/F$15</f>
        <v>0.99514165694241641</v>
      </c>
      <c r="H20" s="33"/>
      <c r="I20" s="44">
        <v>2275126</v>
      </c>
      <c r="J20" s="41">
        <f>I20/I$15</f>
        <v>0.99236423464385037</v>
      </c>
      <c r="K20" s="33"/>
      <c r="L20" s="44">
        <v>0</v>
      </c>
      <c r="M20" s="41" t="e">
        <f>L20/L$15</f>
        <v>#DIV/0!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 t="e">
        <f>M23+M22</f>
        <v>#DIV/0!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 t="e">
        <f>L22/L$15</f>
        <v>#DIV/0!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 t="e">
        <f>L23/L$15</f>
        <v>#DIV/0!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 t="e">
        <f>+M25+M26</f>
        <v>#DIV/0!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 t="e">
        <f>L25/L$15</f>
        <v>#DIV/0!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 t="e">
        <f>L26/L$15</f>
        <v>#DIV/0!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hidden="1" x14ac:dyDescent="0.3">
      <c r="A27" s="42" t="s">
        <v>28</v>
      </c>
      <c r="B27" s="43"/>
      <c r="C27" s="44">
        <f>C29</f>
        <v>0</v>
      </c>
      <c r="D27" s="38">
        <f>+D28+D29+D30</f>
        <v>0</v>
      </c>
      <c r="E27" s="28"/>
      <c r="F27" s="44">
        <v>0</v>
      </c>
      <c r="G27" s="38">
        <f>+G28+G29+G30</f>
        <v>0</v>
      </c>
      <c r="H27" s="33"/>
      <c r="I27" s="44">
        <v>0</v>
      </c>
      <c r="J27" s="38">
        <f>+J28+J29+J30</f>
        <v>0</v>
      </c>
      <c r="K27" s="33"/>
      <c r="L27" s="44">
        <f>L29</f>
        <v>0</v>
      </c>
      <c r="M27" s="38" t="e">
        <f>+M28+M29+M30</f>
        <v>#DIV/0!</v>
      </c>
      <c r="N27" s="33"/>
      <c r="O27" s="44"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0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 t="e">
        <f>L28/L$15</f>
        <v>#DIV/0!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hidden="1" x14ac:dyDescent="0.3">
      <c r="A29" s="39" t="s">
        <v>30</v>
      </c>
      <c r="B29" s="40"/>
      <c r="C29" s="44">
        <v>0</v>
      </c>
      <c r="D29" s="41">
        <f>C29/C$15</f>
        <v>0</v>
      </c>
      <c r="E29" s="28"/>
      <c r="F29" s="44">
        <v>0</v>
      </c>
      <c r="G29" s="41">
        <f>F29/F$15</f>
        <v>0</v>
      </c>
      <c r="H29" s="33"/>
      <c r="I29" s="44">
        <v>0</v>
      </c>
      <c r="J29" s="41">
        <f>I29/I$15</f>
        <v>0</v>
      </c>
      <c r="K29" s="33"/>
      <c r="L29" s="44">
        <v>0</v>
      </c>
      <c r="M29" s="41" t="e">
        <f>L29/L$15</f>
        <v>#DIV/0!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0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 t="e">
        <f>L30/L$15</f>
        <v>#DIV/0!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 t="e">
        <f>M32</f>
        <v>#DIV/0!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 t="e">
        <f t="shared" ref="M32:M40" si="5">L32/L$15</f>
        <v>#DIV/0!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 t="e">
        <f t="shared" si="5"/>
        <v>#DIV/0!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 t="e">
        <f t="shared" si="5"/>
        <v>#DIV/0!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 t="e">
        <f t="shared" si="5"/>
        <v>#DIV/0!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 t="e">
        <f t="shared" si="5"/>
        <v>#DIV/0!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 t="e">
        <f t="shared" si="5"/>
        <v>#DIV/0!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 t="e">
        <f t="shared" si="5"/>
        <v>#DIV/0!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 t="e">
        <f t="shared" si="5"/>
        <v>#DIV/0!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3258</v>
      </c>
      <c r="D40" s="50">
        <f t="shared" si="2"/>
        <v>1.4253720601701259E-3</v>
      </c>
      <c r="E40" s="28"/>
      <c r="F40" s="49">
        <v>3258</v>
      </c>
      <c r="G40" s="50">
        <f t="shared" si="3"/>
        <v>1.4217624792605089E-3</v>
      </c>
      <c r="H40" s="33"/>
      <c r="I40" s="49">
        <v>1142</v>
      </c>
      <c r="J40" s="50">
        <f t="shared" si="4"/>
        <v>4.9811744754500503E-4</v>
      </c>
      <c r="K40" s="33"/>
      <c r="L40" s="49">
        <v>0</v>
      </c>
      <c r="M40" s="50" t="e">
        <f t="shared" si="5"/>
        <v>#DIV/0!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454744</v>
      </c>
      <c r="D45" s="65">
        <v>506312</v>
      </c>
      <c r="E45" s="66"/>
      <c r="F45" s="67">
        <v>95392</v>
      </c>
      <c r="G45" s="65">
        <v>106505</v>
      </c>
      <c r="H45" s="66"/>
      <c r="I45" s="67">
        <v>92828</v>
      </c>
      <c r="J45" s="65">
        <v>103884</v>
      </c>
      <c r="K45" s="68"/>
      <c r="L45" s="67"/>
      <c r="M45" s="65"/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27384</v>
      </c>
      <c r="D46" s="73">
        <v>30489</v>
      </c>
      <c r="E46" s="68"/>
      <c r="F46" s="74">
        <v>9146</v>
      </c>
      <c r="G46" s="73">
        <v>10212</v>
      </c>
      <c r="H46" s="75"/>
      <c r="I46" s="74">
        <v>1588745</v>
      </c>
      <c r="J46" s="73">
        <v>1777965</v>
      </c>
      <c r="K46" s="68"/>
      <c r="L46" s="74"/>
      <c r="M46" s="73"/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AD1DE-FDA3-4C4D-9362-49F8BD98FB5D}">
  <sheetPr filterMode="1"/>
  <dimension ref="A1:AN49"/>
  <sheetViews>
    <sheetView zoomScale="90" zoomScaleNormal="90" workbookViewId="0">
      <pane xSplit="2" ySplit="11" topLeftCell="H12" activePane="bottomRight" state="frozen"/>
      <selection activeCell="J46" sqref="J46"/>
      <selection pane="topRight" activeCell="J46" sqref="J46"/>
      <selection pane="bottomLeft" activeCell="J46" sqref="J46"/>
      <selection pane="bottomRight" activeCell="J46" sqref="J46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6" t="s">
        <v>82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87" t="s">
        <v>83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85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88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89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572283</v>
      </c>
      <c r="D15" s="32">
        <f>+D18+D24+D27+D40+D21+D33+D31+D35+D38+D16</f>
        <v>1</v>
      </c>
      <c r="E15" s="28"/>
      <c r="F15" s="31">
        <f>F16+F18+F24+F27+F40</f>
        <v>569509</v>
      </c>
      <c r="G15" s="32">
        <f>+G18+G24+G27+G40+G21+G33+G31+G35+G38+G16</f>
        <v>1</v>
      </c>
      <c r="H15" s="33"/>
      <c r="I15" s="31">
        <f>I16+I18+I24+I27+I40</f>
        <v>560901</v>
      </c>
      <c r="J15" s="32">
        <f>+J18+J24+J27+J40+J21+J33+J31+J35+J38+J16</f>
        <v>1</v>
      </c>
      <c r="K15" s="33"/>
      <c r="L15" s="31">
        <f>L18+L24+L27+L40</f>
        <v>0</v>
      </c>
      <c r="M15" s="32" t="e">
        <f>+M18+M24+M27+M40+M21+M33+M31+M35+M38+M16</f>
        <v>#DIV/0!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 t="e">
        <f>+M17</f>
        <v>#DIV/0!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 t="e">
        <f>L17/L$15</f>
        <v>#DIV/0!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9419</v>
      </c>
      <c r="D18" s="38">
        <f>+D19+D20</f>
        <v>1.6458640218213715E-2</v>
      </c>
      <c r="E18" s="28"/>
      <c r="F18" s="44">
        <f>F19+F20</f>
        <v>63081</v>
      </c>
      <c r="G18" s="38">
        <f>+G19+G20</f>
        <v>0.11076383340737372</v>
      </c>
      <c r="H18" s="33"/>
      <c r="I18" s="44">
        <f>I19+I20</f>
        <v>61116</v>
      </c>
      <c r="J18" s="38">
        <f>+J19+J20</f>
        <v>0.10896040477731364</v>
      </c>
      <c r="K18" s="33"/>
      <c r="L18" s="44">
        <f>L19+L20</f>
        <v>0</v>
      </c>
      <c r="M18" s="38" t="e">
        <f>+M19+M20</f>
        <v>#DIV/0!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9419</v>
      </c>
      <c r="D19" s="41">
        <f>C19/C$15</f>
        <v>1.6458640218213715E-2</v>
      </c>
      <c r="E19" s="28"/>
      <c r="F19" s="44">
        <v>23021</v>
      </c>
      <c r="G19" s="41">
        <f>F19/F$15</f>
        <v>4.0422539415531623E-2</v>
      </c>
      <c r="H19" s="33"/>
      <c r="I19" s="44">
        <v>26017</v>
      </c>
      <c r="J19" s="41">
        <f>I19/I$15</f>
        <v>4.6384299546622307E-2</v>
      </c>
      <c r="K19" s="33"/>
      <c r="L19" s="44">
        <v>0</v>
      </c>
      <c r="M19" s="41" t="e">
        <f>L19/L$15</f>
        <v>#DIV/0!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0</v>
      </c>
      <c r="D20" s="41">
        <f>C20/C$15</f>
        <v>0</v>
      </c>
      <c r="E20" s="28"/>
      <c r="F20" s="44">
        <v>40060</v>
      </c>
      <c r="G20" s="41">
        <f>F20/F$15</f>
        <v>7.0341293991842094E-2</v>
      </c>
      <c r="H20" s="33"/>
      <c r="I20" s="44">
        <v>35099</v>
      </c>
      <c r="J20" s="41">
        <f>I20/I$15</f>
        <v>6.2576105230691334E-2</v>
      </c>
      <c r="K20" s="33"/>
      <c r="L20" s="44">
        <v>0</v>
      </c>
      <c r="M20" s="41" t="e">
        <f>L20/L$15</f>
        <v>#DIV/0!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 t="e">
        <f>M23+M22</f>
        <v>#DIV/0!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 t="e">
        <f>L22/L$15</f>
        <v>#DIV/0!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 t="e">
        <f>L23/L$15</f>
        <v>#DIV/0!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523484</v>
      </c>
      <c r="D24" s="38">
        <f>+D25+D26</f>
        <v>0.91472925108731173</v>
      </c>
      <c r="E24" s="28"/>
      <c r="F24" s="44">
        <f>F25+F26</f>
        <v>471843</v>
      </c>
      <c r="G24" s="38">
        <f>+G25+G26</f>
        <v>0.82850841689946952</v>
      </c>
      <c r="H24" s="33"/>
      <c r="I24" s="44">
        <f>I25+I26</f>
        <v>473166</v>
      </c>
      <c r="J24" s="38">
        <f>+J25+J26</f>
        <v>0.84358202249594849</v>
      </c>
      <c r="K24" s="33"/>
      <c r="L24" s="44">
        <f>L25+L26</f>
        <v>0</v>
      </c>
      <c r="M24" s="38" t="e">
        <f>+M25+M26</f>
        <v>#DIV/0!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523484</v>
      </c>
      <c r="D25" s="41">
        <f>C25/C$15</f>
        <v>0.91472925108731173</v>
      </c>
      <c r="E25" s="28"/>
      <c r="F25" s="44">
        <v>471843</v>
      </c>
      <c r="G25" s="41">
        <f>F25/F$15</f>
        <v>0.82850841689946952</v>
      </c>
      <c r="H25" s="33"/>
      <c r="I25" s="44">
        <v>473166</v>
      </c>
      <c r="J25" s="41">
        <f>I25/I$15</f>
        <v>0.84358202249594849</v>
      </c>
      <c r="K25" s="33"/>
      <c r="L25" s="44">
        <v>0</v>
      </c>
      <c r="M25" s="41" t="e">
        <f>L25/L$15</f>
        <v>#DIV/0!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 t="e">
        <f>L26/L$15</f>
        <v>#DIV/0!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36807</v>
      </c>
      <c r="D27" s="38">
        <f>+D28+D29+D30</f>
        <v>6.4316081379317575E-2</v>
      </c>
      <c r="E27" s="28"/>
      <c r="F27" s="44">
        <f>F29</f>
        <v>33910</v>
      </c>
      <c r="G27" s="38">
        <f>+G28+G29+G30</f>
        <v>5.9542518204277722E-2</v>
      </c>
      <c r="H27" s="33"/>
      <c r="I27" s="44">
        <f>I29</f>
        <v>25877</v>
      </c>
      <c r="J27" s="38">
        <f>+J28+J29+J30</f>
        <v>4.6134701132641946E-2</v>
      </c>
      <c r="K27" s="33"/>
      <c r="L27" s="44">
        <f>L29</f>
        <v>0</v>
      </c>
      <c r="M27" s="38" t="e">
        <f>+M28+M29+M30</f>
        <v>#DIV/0!</v>
      </c>
      <c r="N27" s="33"/>
      <c r="O27" s="44">
        <f>O29</f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 t="e">
        <f>L28/L$15</f>
        <v>#DIV/0!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36807</v>
      </c>
      <c r="D29" s="41">
        <f>C29/C$15</f>
        <v>6.4316081379317575E-2</v>
      </c>
      <c r="E29" s="28"/>
      <c r="F29" s="44">
        <v>33910</v>
      </c>
      <c r="G29" s="41">
        <f>F29/F$15</f>
        <v>5.9542518204277722E-2</v>
      </c>
      <c r="H29" s="33"/>
      <c r="I29" s="44">
        <v>25877</v>
      </c>
      <c r="J29" s="41">
        <f>I29/I$15</f>
        <v>4.6134701132641946E-2</v>
      </c>
      <c r="K29" s="33"/>
      <c r="L29" s="44">
        <v>0</v>
      </c>
      <c r="M29" s="41" t="e">
        <f>L29/L$15</f>
        <v>#DIV/0!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 t="e">
        <f>L30/L$15</f>
        <v>#DIV/0!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 t="e">
        <f>M32</f>
        <v>#DIV/0!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 t="e">
        <f t="shared" ref="M32:M40" si="5">L32/L$15</f>
        <v>#DIV/0!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 t="e">
        <f t="shared" si="5"/>
        <v>#DIV/0!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 t="e">
        <f t="shared" si="5"/>
        <v>#DIV/0!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 t="e">
        <f t="shared" si="5"/>
        <v>#DIV/0!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 t="e">
        <f t="shared" si="5"/>
        <v>#DIV/0!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 t="e">
        <f t="shared" si="5"/>
        <v>#DIV/0!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 t="e">
        <f t="shared" si="5"/>
        <v>#DIV/0!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 t="e">
        <f t="shared" si="5"/>
        <v>#DIV/0!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2573</v>
      </c>
      <c r="D40" s="50">
        <f t="shared" si="2"/>
        <v>4.4960273151570113E-3</v>
      </c>
      <c r="E40" s="28"/>
      <c r="F40" s="49">
        <v>675</v>
      </c>
      <c r="G40" s="50">
        <f t="shared" si="3"/>
        <v>1.1852314888790168E-3</v>
      </c>
      <c r="H40" s="33"/>
      <c r="I40" s="49">
        <v>742</v>
      </c>
      <c r="J40" s="50">
        <f t="shared" si="4"/>
        <v>1.3228715940959278E-3</v>
      </c>
      <c r="K40" s="33"/>
      <c r="L40" s="49">
        <v>0</v>
      </c>
      <c r="M40" s="50" t="e">
        <f t="shared" si="5"/>
        <v>#DIV/0!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4858</v>
      </c>
      <c r="D45" s="65">
        <v>5202</v>
      </c>
      <c r="E45" s="66"/>
      <c r="F45" s="67">
        <v>189156</v>
      </c>
      <c r="G45" s="65">
        <v>203664</v>
      </c>
      <c r="H45" s="66"/>
      <c r="I45" s="67">
        <v>33943</v>
      </c>
      <c r="J45" s="65">
        <v>36417</v>
      </c>
      <c r="K45" s="68"/>
      <c r="L45" s="67"/>
      <c r="M45" s="65"/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1697842</v>
      </c>
      <c r="D46" s="73">
        <v>1818049</v>
      </c>
      <c r="E46" s="68"/>
      <c r="F46" s="74">
        <v>782052</v>
      </c>
      <c r="G46" s="73">
        <v>842035</v>
      </c>
      <c r="H46" s="75"/>
      <c r="I46" s="74">
        <v>907717</v>
      </c>
      <c r="J46" s="73">
        <v>973890</v>
      </c>
      <c r="K46" s="68"/>
      <c r="L46" s="74"/>
      <c r="M46" s="73"/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DFFCA-C196-404E-AA39-040FE089CE69}">
  <sheetPr filterMode="1"/>
  <dimension ref="A1:AN49"/>
  <sheetViews>
    <sheetView zoomScale="90" zoomScaleNormal="90" workbookViewId="0">
      <pane xSplit="2" ySplit="11" topLeftCell="H12" activePane="bottomRight" state="frozen"/>
      <selection activeCell="A45" sqref="A44:A45"/>
      <selection pane="topRight" activeCell="A45" sqref="A44:A45"/>
      <selection pane="bottomLeft" activeCell="A45" sqref="A44:A45"/>
      <selection pane="bottomRight" activeCell="A45" sqref="A44:A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53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2974884</v>
      </c>
      <c r="D15" s="32">
        <f>+D18+D24+D27+D40+D21+D33+D31+D35+D38+D16</f>
        <v>1</v>
      </c>
      <c r="E15" s="28"/>
      <c r="F15" s="31">
        <f>F16+F18+F24+F40+F27</f>
        <v>2952830</v>
      </c>
      <c r="G15" s="32">
        <f>+G18+G24+G27+G40+G21+G33+G31+G35+G38+G16</f>
        <v>1</v>
      </c>
      <c r="H15" s="33"/>
      <c r="I15" s="31">
        <f>I16+I18+I24+I27+I40</f>
        <v>2917874</v>
      </c>
      <c r="J15" s="32">
        <f>+J18+J24+J27+J40+J21+J33+J31+J35+J38+J16</f>
        <v>0.99999999999999989</v>
      </c>
      <c r="K15" s="33"/>
      <c r="L15" s="31">
        <f>L18+L24+L27+L40</f>
        <v>0</v>
      </c>
      <c r="M15" s="32" t="e">
        <f>+M18+M24+M27+M40+M21+M33+M31+M35+M38+M16</f>
        <v>#DIV/0!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 t="e">
        <f>+M17</f>
        <v>#DIV/0!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 t="e">
        <f>L17/L$15</f>
        <v>#DIV/0!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82514</v>
      </c>
      <c r="D18" s="38">
        <f>+D19+D20</f>
        <v>2.7736879824557865E-2</v>
      </c>
      <c r="E18" s="28"/>
      <c r="F18" s="44">
        <f>F19+F20</f>
        <v>55953</v>
      </c>
      <c r="G18" s="38">
        <f>+G19+G20</f>
        <v>1.8948940507919523E-2</v>
      </c>
      <c r="H18" s="33"/>
      <c r="I18" s="44">
        <f>I19+I20</f>
        <v>105982</v>
      </c>
      <c r="J18" s="38">
        <f>+J19+J20</f>
        <v>3.6321650626449258E-2</v>
      </c>
      <c r="K18" s="33"/>
      <c r="L18" s="44">
        <f>L19+L20</f>
        <v>0</v>
      </c>
      <c r="M18" s="38" t="e">
        <f>+M19+M20</f>
        <v>#DIV/0!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71834</v>
      </c>
      <c r="D19" s="41">
        <f>C19/C$15</f>
        <v>2.4146823876157859E-2</v>
      </c>
      <c r="E19" s="28"/>
      <c r="F19" s="44">
        <v>45273</v>
      </c>
      <c r="G19" s="41">
        <f>F19/F$15</f>
        <v>1.5332071267225002E-2</v>
      </c>
      <c r="H19" s="33"/>
      <c r="I19" s="44">
        <v>105922</v>
      </c>
      <c r="J19" s="41">
        <f>I19/I$15</f>
        <v>3.6301087709750317E-2</v>
      </c>
      <c r="K19" s="33"/>
      <c r="L19" s="44">
        <v>0</v>
      </c>
      <c r="M19" s="41" t="e">
        <f>L19/L$15</f>
        <v>#DIV/0!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10680</v>
      </c>
      <c r="D20" s="41">
        <f>C20/C$15</f>
        <v>3.5900559484000048E-3</v>
      </c>
      <c r="E20" s="28"/>
      <c r="F20" s="44">
        <v>10680</v>
      </c>
      <c r="G20" s="41">
        <f>F20/F$15</f>
        <v>3.6168692406945203E-3</v>
      </c>
      <c r="H20" s="33"/>
      <c r="I20" s="44">
        <v>60</v>
      </c>
      <c r="J20" s="41">
        <f>I20/I$15</f>
        <v>2.0562916698939021E-5</v>
      </c>
      <c r="K20" s="33"/>
      <c r="L20" s="44">
        <v>0</v>
      </c>
      <c r="M20" s="41" t="e">
        <f>L20/L$15</f>
        <v>#DIV/0!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 t="e">
        <f>M23+M22</f>
        <v>#DIV/0!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 t="e">
        <f>L22/L$15</f>
        <v>#DIV/0!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 t="e">
        <f>L23/L$15</f>
        <v>#DIV/0!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2479531</v>
      </c>
      <c r="D24" s="38">
        <f>+D25+D26</f>
        <v>0.83348829735882135</v>
      </c>
      <c r="E24" s="28"/>
      <c r="F24" s="44">
        <f>F25+F26</f>
        <v>2482369</v>
      </c>
      <c r="G24" s="38">
        <f>+G25+G26</f>
        <v>0.84067453934022618</v>
      </c>
      <c r="H24" s="33"/>
      <c r="I24" s="44">
        <f>I25+I26</f>
        <v>2409590</v>
      </c>
      <c r="J24" s="38">
        <f>+J25+J26</f>
        <v>0.82580330747660791</v>
      </c>
      <c r="K24" s="33"/>
      <c r="L24" s="44">
        <f>L25+L26</f>
        <v>0</v>
      </c>
      <c r="M24" s="38" t="e">
        <f>+M25+M26</f>
        <v>#DIV/0!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1991207</v>
      </c>
      <c r="D25" s="41">
        <f>C25/C$15</f>
        <v>0.66933937592188464</v>
      </c>
      <c r="E25" s="28"/>
      <c r="F25" s="44">
        <v>1993001</v>
      </c>
      <c r="G25" s="41">
        <f>F25/F$15</f>
        <v>0.67494606868664975</v>
      </c>
      <c r="H25" s="33"/>
      <c r="I25" s="44">
        <v>1972811</v>
      </c>
      <c r="J25" s="41">
        <f>I25/I$15</f>
        <v>0.67611247092917648</v>
      </c>
      <c r="K25" s="33"/>
      <c r="L25" s="44">
        <v>0</v>
      </c>
      <c r="M25" s="41" t="e">
        <f>L25/L$15</f>
        <v>#DIV/0!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488324</v>
      </c>
      <c r="D26" s="41">
        <f>C26/C$15</f>
        <v>0.16414892143693671</v>
      </c>
      <c r="E26" s="28"/>
      <c r="F26" s="44">
        <v>489368</v>
      </c>
      <c r="G26" s="41">
        <f>F26/F$15</f>
        <v>0.1657284706535764</v>
      </c>
      <c r="H26" s="33"/>
      <c r="I26" s="44">
        <v>436779</v>
      </c>
      <c r="J26" s="41">
        <f>I26/I$15</f>
        <v>0.14969083654743146</v>
      </c>
      <c r="K26" s="33"/>
      <c r="L26" s="44">
        <v>0</v>
      </c>
      <c r="M26" s="41" t="e">
        <f>L26/L$15</f>
        <v>#DIV/0!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</f>
        <v>409392</v>
      </c>
      <c r="D27" s="38">
        <f>+D28+D29+D30</f>
        <v>0.13761612217484784</v>
      </c>
      <c r="E27" s="28"/>
      <c r="F27" s="44">
        <f>F29</f>
        <v>410740</v>
      </c>
      <c r="G27" s="38">
        <f>+G28+G29+G30</f>
        <v>0.13910045617255312</v>
      </c>
      <c r="H27" s="33"/>
      <c r="I27" s="44">
        <f>I29</f>
        <v>394366</v>
      </c>
      <c r="J27" s="38">
        <f>+J28+J29+J30</f>
        <v>0.13515525344822976</v>
      </c>
      <c r="K27" s="33"/>
      <c r="L27" s="44">
        <f>L29</f>
        <v>0</v>
      </c>
      <c r="M27" s="38" t="e">
        <f>+M28+M29+M30</f>
        <v>#DIV/0!</v>
      </c>
      <c r="N27" s="33"/>
      <c r="O27" s="44">
        <f>O29</f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 t="e">
        <f>L28/L$15</f>
        <v>#DIV/0!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409392</v>
      </c>
      <c r="D29" s="41">
        <f>C29/C$15</f>
        <v>0.13761612217484784</v>
      </c>
      <c r="E29" s="28"/>
      <c r="F29" s="44">
        <v>410740</v>
      </c>
      <c r="G29" s="41">
        <f>F29/F$15</f>
        <v>0.13910045617255312</v>
      </c>
      <c r="H29" s="33"/>
      <c r="I29" s="44">
        <v>394366</v>
      </c>
      <c r="J29" s="41">
        <f>I29/I$15</f>
        <v>0.13515525344822976</v>
      </c>
      <c r="K29" s="33"/>
      <c r="L29" s="44">
        <v>0</v>
      </c>
      <c r="M29" s="41" t="e">
        <f>L29/L$15</f>
        <v>#DIV/0!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 t="e">
        <f>L30/L$15</f>
        <v>#DIV/0!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 t="e">
        <f>M32</f>
        <v>#DIV/0!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 t="e">
        <f t="shared" ref="M32:M40" si="5">L32/L$15</f>
        <v>#DIV/0!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 t="e">
        <f t="shared" si="5"/>
        <v>#DIV/0!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 t="e">
        <f t="shared" si="5"/>
        <v>#DIV/0!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 t="e">
        <f t="shared" si="5"/>
        <v>#DIV/0!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 t="e">
        <f t="shared" si="5"/>
        <v>#DIV/0!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 t="e">
        <f t="shared" si="5"/>
        <v>#DIV/0!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 t="e">
        <f t="shared" si="5"/>
        <v>#DIV/0!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 t="e">
        <f t="shared" si="5"/>
        <v>#DIV/0!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3447</v>
      </c>
      <c r="D40" s="50">
        <f t="shared" si="2"/>
        <v>1.1587006417729229E-3</v>
      </c>
      <c r="E40" s="28"/>
      <c r="F40" s="49">
        <v>3768</v>
      </c>
      <c r="G40" s="50">
        <f t="shared" si="3"/>
        <v>1.2760639793012126E-3</v>
      </c>
      <c r="H40" s="33"/>
      <c r="I40" s="49">
        <v>7936</v>
      </c>
      <c r="J40" s="50">
        <f t="shared" si="4"/>
        <v>2.7197884487130011E-3</v>
      </c>
      <c r="K40" s="33"/>
      <c r="L40" s="49">
        <v>0</v>
      </c>
      <c r="M40" s="50" t="e">
        <f t="shared" si="5"/>
        <v>#DIV/0!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18111523</v>
      </c>
      <c r="D45" s="65">
        <v>19536378</v>
      </c>
      <c r="E45" s="66"/>
      <c r="F45" s="67">
        <v>10607257</v>
      </c>
      <c r="G45" s="65">
        <v>11543779</v>
      </c>
      <c r="H45" s="66"/>
      <c r="I45" s="67">
        <v>10778414</v>
      </c>
      <c r="J45" s="65">
        <v>11657459</v>
      </c>
      <c r="K45" s="68"/>
      <c r="L45" s="67"/>
      <c r="M45" s="65"/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24392525</v>
      </c>
      <c r="D46" s="73">
        <v>26310174</v>
      </c>
      <c r="E46" s="68"/>
      <c r="F46" s="74">
        <v>34063671</v>
      </c>
      <c r="G46" s="73">
        <v>37088241</v>
      </c>
      <c r="H46" s="75"/>
      <c r="I46" s="74">
        <v>18486723</v>
      </c>
      <c r="J46" s="73">
        <v>20018819</v>
      </c>
      <c r="K46" s="68"/>
      <c r="L46" s="74"/>
      <c r="M46" s="73"/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7B3EB-4BE1-47F7-BEC7-1F90B1F1BAC7}">
  <sheetPr filterMode="1"/>
  <dimension ref="A1:AN49"/>
  <sheetViews>
    <sheetView zoomScale="90" zoomScaleNormal="90" workbookViewId="0">
      <pane xSplit="2" ySplit="11" topLeftCell="H12" activePane="bottomRight" state="frozen"/>
      <selection activeCell="A45" sqref="A44:A45"/>
      <selection pane="topRight" activeCell="A45" sqref="A44:A45"/>
      <selection pane="bottomLeft" activeCell="A45" sqref="A44:A45"/>
      <selection pane="bottomRight" activeCell="A45" sqref="A44:A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54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55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1436057</v>
      </c>
      <c r="D15" s="32">
        <f>+D18+D24+D27+D40+D21+D33+D31+D35+D38+D16</f>
        <v>1</v>
      </c>
      <c r="E15" s="28"/>
      <c r="F15" s="31">
        <f>F16+F18+F24+F26+F40+F27</f>
        <v>1419776</v>
      </c>
      <c r="G15" s="32">
        <f>+G18+G24+G27+G40+G21+G33+G31+G35+G38+G16</f>
        <v>1</v>
      </c>
      <c r="H15" s="33"/>
      <c r="I15" s="31">
        <f>I16+I18+I24+I27+I40</f>
        <v>1325181</v>
      </c>
      <c r="J15" s="32">
        <f>+J18+J24+J27+J40+J21+J33+J31+J35+J38+J16</f>
        <v>1</v>
      </c>
      <c r="K15" s="33"/>
      <c r="L15" s="31">
        <f>L18+L24+L27+L40</f>
        <v>0</v>
      </c>
      <c r="M15" s="32" t="e">
        <f>+M18+M24+M27+M40+M21+M33+M31+M35+M38+M16</f>
        <v>#DIV/0!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 t="e">
        <f>+M17</f>
        <v>#DIV/0!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 t="e">
        <f>L17/L$15</f>
        <v>#DIV/0!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53038</v>
      </c>
      <c r="D18" s="38">
        <f>+D19+D20</f>
        <v>3.6933074383537698E-2</v>
      </c>
      <c r="E18" s="28"/>
      <c r="F18" s="44">
        <f>F19+F20</f>
        <v>73377</v>
      </c>
      <c r="G18" s="38">
        <f>+G19+G20</f>
        <v>5.1682096330688786E-2</v>
      </c>
      <c r="H18" s="33"/>
      <c r="I18" s="44">
        <f>I19+I20</f>
        <v>86370</v>
      </c>
      <c r="J18" s="38">
        <f>+J19+J20</f>
        <v>6.5176002372506092E-2</v>
      </c>
      <c r="K18" s="33"/>
      <c r="L18" s="44">
        <f>L19+L20</f>
        <v>0</v>
      </c>
      <c r="M18" s="38" t="e">
        <f>+M19+M20</f>
        <v>#DIV/0!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45918</v>
      </c>
      <c r="D19" s="41">
        <f>C19/C$15</f>
        <v>3.1975053914990836E-2</v>
      </c>
      <c r="E19" s="28"/>
      <c r="F19" s="44">
        <v>72777</v>
      </c>
      <c r="G19" s="41">
        <f>F19/F$15</f>
        <v>5.1259494455463399E-2</v>
      </c>
      <c r="H19" s="33"/>
      <c r="I19" s="44">
        <v>85770</v>
      </c>
      <c r="J19" s="41">
        <f>I19/I$15</f>
        <v>6.4723234033690485E-2</v>
      </c>
      <c r="K19" s="33"/>
      <c r="L19" s="44">
        <v>0</v>
      </c>
      <c r="M19" s="41" t="e">
        <f>L19/L$15</f>
        <v>#DIV/0!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7120</v>
      </c>
      <c r="D20" s="41">
        <f>C20/C$15</f>
        <v>4.9580204685468615E-3</v>
      </c>
      <c r="E20" s="28"/>
      <c r="F20" s="44">
        <v>600</v>
      </c>
      <c r="G20" s="41">
        <f>F20/F$15</f>
        <v>4.2260187522538765E-4</v>
      </c>
      <c r="H20" s="33"/>
      <c r="I20" s="44">
        <v>600</v>
      </c>
      <c r="J20" s="41">
        <f>I20/I$15</f>
        <v>4.5276833881560333E-4</v>
      </c>
      <c r="K20" s="33"/>
      <c r="L20" s="44">
        <v>0</v>
      </c>
      <c r="M20" s="41" t="e">
        <f>L20/L$15</f>
        <v>#DIV/0!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 t="e">
        <f>M23+M22</f>
        <v>#DIV/0!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 t="e">
        <f>L22/L$15</f>
        <v>#DIV/0!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 t="e">
        <f>L23/L$15</f>
        <v>#DIV/0!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 t="e">
        <f>+M25+M26</f>
        <v>#DIV/0!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 t="e">
        <f>L25/L$15</f>
        <v>#DIV/0!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 t="e">
        <f>L26/L$15</f>
        <v>#DIV/0!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1379158</v>
      </c>
      <c r="D27" s="38">
        <f>+D28+D29+D30</f>
        <v>0.9603783136741787</v>
      </c>
      <c r="E27" s="28"/>
      <c r="F27" s="44">
        <f>F29</f>
        <v>1338695</v>
      </c>
      <c r="G27" s="38">
        <f>+G28+G29+G30</f>
        <v>0.94289169559141728</v>
      </c>
      <c r="H27" s="33"/>
      <c r="I27" s="44">
        <f>I29</f>
        <v>1228523</v>
      </c>
      <c r="J27" s="38">
        <f>+J28+J29+J30</f>
        <v>0.92706052984460241</v>
      </c>
      <c r="K27" s="33"/>
      <c r="L27" s="44">
        <f>L29</f>
        <v>0</v>
      </c>
      <c r="M27" s="38" t="e">
        <f>+M28+M29+M30</f>
        <v>#DIV/0!</v>
      </c>
      <c r="N27" s="33"/>
      <c r="O27" s="44">
        <f>O29</f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 t="e">
        <f>L28/L$15</f>
        <v>#DIV/0!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1379158</v>
      </c>
      <c r="D29" s="41">
        <f>C29/C$15</f>
        <v>0.9603783136741787</v>
      </c>
      <c r="E29" s="28"/>
      <c r="F29" s="44">
        <v>1338695</v>
      </c>
      <c r="G29" s="41">
        <f>F29/F$15</f>
        <v>0.94289169559141728</v>
      </c>
      <c r="H29" s="33"/>
      <c r="I29" s="44">
        <v>1228523</v>
      </c>
      <c r="J29" s="41">
        <f>I29/I$15</f>
        <v>0.92706052984460241</v>
      </c>
      <c r="K29" s="33"/>
      <c r="L29" s="44">
        <v>0</v>
      </c>
      <c r="M29" s="41" t="e">
        <f>L29/L$15</f>
        <v>#DIV/0!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 t="e">
        <f>L30/L$15</f>
        <v>#DIV/0!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 t="e">
        <f>M32</f>
        <v>#DIV/0!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 t="e">
        <f t="shared" ref="M32:M40" si="5">L32/L$15</f>
        <v>#DIV/0!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 t="e">
        <f t="shared" si="5"/>
        <v>#DIV/0!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 t="e">
        <f t="shared" si="5"/>
        <v>#DIV/0!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 t="e">
        <f t="shared" si="5"/>
        <v>#DIV/0!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 t="e">
        <f t="shared" si="5"/>
        <v>#DIV/0!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 t="e">
        <f t="shared" si="5"/>
        <v>#DIV/0!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 t="e">
        <f t="shared" si="5"/>
        <v>#DIV/0!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 t="e">
        <f t="shared" si="5"/>
        <v>#DIV/0!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3861</v>
      </c>
      <c r="D40" s="50">
        <f t="shared" si="2"/>
        <v>2.6886119422836279E-3</v>
      </c>
      <c r="E40" s="28"/>
      <c r="F40" s="49">
        <v>7704</v>
      </c>
      <c r="G40" s="50">
        <f t="shared" si="3"/>
        <v>5.4262080778939778E-3</v>
      </c>
      <c r="H40" s="33"/>
      <c r="I40" s="49">
        <v>10288</v>
      </c>
      <c r="J40" s="50">
        <f t="shared" si="4"/>
        <v>7.7634677828915446E-3</v>
      </c>
      <c r="K40" s="33"/>
      <c r="L40" s="49">
        <v>0</v>
      </c>
      <c r="M40" s="50" t="e">
        <f t="shared" si="5"/>
        <v>#DIV/0!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16178626</v>
      </c>
      <c r="D45" s="65">
        <v>24041307</v>
      </c>
      <c r="E45" s="66"/>
      <c r="F45" s="67">
        <v>15894391</v>
      </c>
      <c r="G45" s="65">
        <v>23908560</v>
      </c>
      <c r="H45" s="66"/>
      <c r="I45" s="67">
        <v>20820234</v>
      </c>
      <c r="J45" s="65">
        <v>29497353</v>
      </c>
      <c r="K45" s="68"/>
      <c r="L45" s="67"/>
      <c r="M45" s="65"/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8298153</v>
      </c>
      <c r="D46" s="73">
        <v>12324110</v>
      </c>
      <c r="E46" s="68"/>
      <c r="F46" s="74">
        <v>5196648</v>
      </c>
      <c r="G46" s="73">
        <v>7828142</v>
      </c>
      <c r="H46" s="75"/>
      <c r="I46" s="74">
        <v>10177077</v>
      </c>
      <c r="J46" s="73">
        <v>14300022</v>
      </c>
      <c r="K46" s="68"/>
      <c r="L46" s="74"/>
      <c r="M46" s="73"/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14AB3-53CF-4910-ADC9-92DF023154A7}">
  <sheetPr filterMode="1"/>
  <dimension ref="A1:AN49"/>
  <sheetViews>
    <sheetView zoomScale="90" zoomScaleNormal="90" workbookViewId="0">
      <pane xSplit="2" ySplit="11" topLeftCell="H12" activePane="bottomRight" state="frozen"/>
      <selection activeCell="A45" sqref="A44:A45"/>
      <selection pane="topRight" activeCell="A45" sqref="A44:A45"/>
      <selection pane="bottomLeft" activeCell="A45" sqref="A44:A45"/>
      <selection pane="bottomRight" activeCell="A45" sqref="A44:A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56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57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358923</v>
      </c>
      <c r="D15" s="32">
        <f>+D18+D24+D27+D40+D21+D33+D31+D35+D38+D16</f>
        <v>1</v>
      </c>
      <c r="E15" s="28"/>
      <c r="F15" s="31">
        <f>F16+F18+F24+F27+F40</f>
        <v>354776</v>
      </c>
      <c r="G15" s="32">
        <f>+G18+G24+G27+G40+G21+G33+G31+G35+G38+G16</f>
        <v>0.99999999999999989</v>
      </c>
      <c r="H15" s="33"/>
      <c r="I15" s="31">
        <f>I16+I18+I24+I27+I40</f>
        <v>329085</v>
      </c>
      <c r="J15" s="32">
        <f>+J18+J24+J27+J40+J21+J33+J31+J35+J38+J16</f>
        <v>1</v>
      </c>
      <c r="K15" s="33"/>
      <c r="L15" s="31">
        <f>L18+L24+L27+L40</f>
        <v>0</v>
      </c>
      <c r="M15" s="32" t="e">
        <f>+M18+M24+M27+M40+M21+M33+M31+M35+M38+M16</f>
        <v>#DIV/0!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 t="e">
        <f>+M17</f>
        <v>#DIV/0!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 t="e">
        <f>L17/L$15</f>
        <v>#DIV/0!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8804</v>
      </c>
      <c r="D18" s="38">
        <f>+D19+D20</f>
        <v>2.452893796162408E-2</v>
      </c>
      <c r="E18" s="28"/>
      <c r="F18" s="44">
        <f>F19+F20</f>
        <v>19619</v>
      </c>
      <c r="G18" s="38">
        <f>+G19+G20</f>
        <v>5.5299682052900985E-2</v>
      </c>
      <c r="H18" s="33"/>
      <c r="I18" s="44">
        <f>I19+I20</f>
        <v>9142</v>
      </c>
      <c r="J18" s="38">
        <f>+J19+J20</f>
        <v>2.7780056824224745E-2</v>
      </c>
      <c r="K18" s="33"/>
      <c r="L18" s="44">
        <f>L19+L20</f>
        <v>0</v>
      </c>
      <c r="M18" s="38" t="e">
        <f>+M19+M20</f>
        <v>#DIV/0!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8804</v>
      </c>
      <c r="D19" s="41">
        <f>C19/C$15</f>
        <v>2.452893796162408E-2</v>
      </c>
      <c r="E19" s="28"/>
      <c r="F19" s="44">
        <v>19619</v>
      </c>
      <c r="G19" s="41">
        <f>F19/F$15</f>
        <v>5.5299682052900985E-2</v>
      </c>
      <c r="H19" s="33"/>
      <c r="I19" s="44">
        <v>9142</v>
      </c>
      <c r="J19" s="41">
        <f>I19/I$15</f>
        <v>2.7780056824224745E-2</v>
      </c>
      <c r="K19" s="33"/>
      <c r="L19" s="44">
        <v>0</v>
      </c>
      <c r="M19" s="41" t="e">
        <f>L19/L$15</f>
        <v>#DIV/0!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hidden="1" x14ac:dyDescent="0.3">
      <c r="A20" s="39" t="s">
        <v>21</v>
      </c>
      <c r="B20" s="40"/>
      <c r="C20" s="44">
        <v>0</v>
      </c>
      <c r="D20" s="41">
        <f>C20/C$15</f>
        <v>0</v>
      </c>
      <c r="E20" s="28"/>
      <c r="F20" s="44">
        <v>0</v>
      </c>
      <c r="G20" s="41">
        <f>F20/F$15</f>
        <v>0</v>
      </c>
      <c r="H20" s="33"/>
      <c r="I20" s="44">
        <v>0</v>
      </c>
      <c r="J20" s="41">
        <f>I20/I$15</f>
        <v>0</v>
      </c>
      <c r="K20" s="33"/>
      <c r="L20" s="44">
        <v>0</v>
      </c>
      <c r="M20" s="41" t="e">
        <f>L20/L$15</f>
        <v>#DIV/0!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0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 t="e">
        <f>M23+M22</f>
        <v>#DIV/0!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 t="e">
        <f>L22/L$15</f>
        <v>#DIV/0!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 t="e">
        <f>L23/L$15</f>
        <v>#DIV/0!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18311</v>
      </c>
      <c r="D24" s="38">
        <f>+D25+D26</f>
        <v>5.1016513291151588E-2</v>
      </c>
      <c r="E24" s="28"/>
      <c r="F24" s="44">
        <f>F25+F26</f>
        <v>18365</v>
      </c>
      <c r="G24" s="38">
        <f>+G25+G26</f>
        <v>5.1765057388323897E-2</v>
      </c>
      <c r="H24" s="33"/>
      <c r="I24" s="44">
        <f>I25+I26</f>
        <v>18235</v>
      </c>
      <c r="J24" s="38">
        <f>+J25+J26</f>
        <v>5.5411215947247669E-2</v>
      </c>
      <c r="K24" s="33"/>
      <c r="L24" s="44">
        <f>L25+L26</f>
        <v>0</v>
      </c>
      <c r="M24" s="38" t="e">
        <f>+M25+M26</f>
        <v>#DIV/0!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4914</v>
      </c>
      <c r="D25" s="41">
        <f>C25/C$15</f>
        <v>1.3690958785031886E-2</v>
      </c>
      <c r="E25" s="28"/>
      <c r="F25" s="44">
        <v>4919</v>
      </c>
      <c r="G25" s="41">
        <f>F25/F$15</f>
        <v>1.3865086702595441E-2</v>
      </c>
      <c r="H25" s="33"/>
      <c r="I25" s="44">
        <v>4840</v>
      </c>
      <c r="J25" s="41">
        <f>I25/I$15</f>
        <v>1.4707446404424389E-2</v>
      </c>
      <c r="K25" s="33"/>
      <c r="L25" s="44">
        <v>0</v>
      </c>
      <c r="M25" s="41" t="e">
        <f>L25/L$15</f>
        <v>#DIV/0!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13397</v>
      </c>
      <c r="D26" s="41">
        <f>C26/C$15</f>
        <v>3.7325554506119699E-2</v>
      </c>
      <c r="E26" s="28"/>
      <c r="F26" s="44">
        <v>13446</v>
      </c>
      <c r="G26" s="41">
        <f>F26/F$15</f>
        <v>3.7899970685728458E-2</v>
      </c>
      <c r="H26" s="33"/>
      <c r="I26" s="44">
        <v>13395</v>
      </c>
      <c r="J26" s="41">
        <f>I26/I$15</f>
        <v>4.070376954282328E-2</v>
      </c>
      <c r="K26" s="33"/>
      <c r="L26" s="44">
        <v>0</v>
      </c>
      <c r="M26" s="41" t="e">
        <f>L26/L$15</f>
        <v>#DIV/0!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</f>
        <v>331151</v>
      </c>
      <c r="D27" s="38">
        <f>+D28+D29+D30</f>
        <v>0.92262407257266876</v>
      </c>
      <c r="E27" s="28"/>
      <c r="F27" s="44">
        <f>F29+F28</f>
        <v>316015</v>
      </c>
      <c r="G27" s="38">
        <f>+G28+G29+G30</f>
        <v>0.89074514623311607</v>
      </c>
      <c r="H27" s="33"/>
      <c r="I27" s="44">
        <f>I29+I28</f>
        <v>298003</v>
      </c>
      <c r="J27" s="38">
        <f>+J28+J29+J30</f>
        <v>0.90555023778051269</v>
      </c>
      <c r="K27" s="33"/>
      <c r="L27" s="44">
        <f>L29+L28</f>
        <v>0</v>
      </c>
      <c r="M27" s="38" t="e">
        <f>+M28+M29+M30</f>
        <v>#DIV/0!</v>
      </c>
      <c r="N27" s="33"/>
      <c r="O27" s="44">
        <f>O28+O29</f>
        <v>0</v>
      </c>
      <c r="P27" s="38" t="e">
        <f>+P28+P29+P30</f>
        <v>#DIV/0!</v>
      </c>
      <c r="Q27" s="33"/>
      <c r="R27" s="44">
        <f>R29+R28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AK29+AK28</f>
        <v>#DIV/0!</v>
      </c>
      <c r="AL27" s="33"/>
      <c r="AM27" s="34">
        <f>IF((I27+F27+I27+L27+O27+R27+U27+X27+AA27+AD27+AG27+AJ27+C27)=0,0,1)</f>
        <v>1</v>
      </c>
      <c r="AN27" s="34"/>
    </row>
    <row r="28" spans="1:40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1416</v>
      </c>
      <c r="J28" s="41">
        <f>I28/I$15</f>
        <v>4.3028396918729202E-3</v>
      </c>
      <c r="K28" s="33"/>
      <c r="L28" s="44">
        <v>0</v>
      </c>
      <c r="M28" s="41" t="e">
        <f>L28/L$15</f>
        <v>#DIV/0!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>
        <v>0</v>
      </c>
      <c r="AB28" s="41" t="e">
        <f>AA28/AA$15</f>
        <v>#DIV/0!</v>
      </c>
      <c r="AC28" s="33"/>
      <c r="AD28" s="44">
        <v>0</v>
      </c>
      <c r="AE28" s="41" t="e">
        <f>AD28/AD$15</f>
        <v>#DIV/0!</v>
      </c>
      <c r="AF28" s="33"/>
      <c r="AG28" s="44">
        <v>0</v>
      </c>
      <c r="AH28" s="41" t="e">
        <f>AG28/AG$15</f>
        <v>#DIV/0!</v>
      </c>
      <c r="AI28" s="33"/>
      <c r="AJ28" s="44">
        <v>0</v>
      </c>
      <c r="AK28" s="41" t="e">
        <f>AJ28/AJ15</f>
        <v>#DIV/0!</v>
      </c>
      <c r="AL28" s="33"/>
      <c r="AM28" s="34">
        <f t="shared" si="1"/>
        <v>1</v>
      </c>
      <c r="AN28" s="34"/>
    </row>
    <row r="29" spans="1:40" x14ac:dyDescent="0.3">
      <c r="A29" s="39" t="s">
        <v>30</v>
      </c>
      <c r="B29" s="40"/>
      <c r="C29" s="44">
        <v>331151</v>
      </c>
      <c r="D29" s="41">
        <f>C29/C$15</f>
        <v>0.92262407257266876</v>
      </c>
      <c r="E29" s="28"/>
      <c r="F29" s="44">
        <v>316015</v>
      </c>
      <c r="G29" s="41">
        <f>F29/F$15</f>
        <v>0.89074514623311607</v>
      </c>
      <c r="H29" s="33"/>
      <c r="I29" s="44">
        <v>296587</v>
      </c>
      <c r="J29" s="41">
        <f>I29/I$15</f>
        <v>0.90124739808863974</v>
      </c>
      <c r="K29" s="33"/>
      <c r="L29" s="44">
        <v>0</v>
      </c>
      <c r="M29" s="41" t="e">
        <f>L29/L$15</f>
        <v>#DIV/0!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 t="e">
        <f>L30/L$15</f>
        <v>#DIV/0!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 t="e">
        <f>M32</f>
        <v>#DIV/0!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 t="e">
        <f t="shared" ref="M32:M40" si="5">L32/L$15</f>
        <v>#DIV/0!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 t="e">
        <f t="shared" si="5"/>
        <v>#DIV/0!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 t="e">
        <f t="shared" si="5"/>
        <v>#DIV/0!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 t="e">
        <f t="shared" si="5"/>
        <v>#DIV/0!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 t="e">
        <f t="shared" si="5"/>
        <v>#DIV/0!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 t="e">
        <f t="shared" si="5"/>
        <v>#DIV/0!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 t="e">
        <f t="shared" si="5"/>
        <v>#DIV/0!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 t="e">
        <f t="shared" si="5"/>
        <v>#DIV/0!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657</v>
      </c>
      <c r="D40" s="50">
        <f t="shared" si="2"/>
        <v>1.8304761745555453E-3</v>
      </c>
      <c r="E40" s="28"/>
      <c r="F40" s="49">
        <v>777</v>
      </c>
      <c r="G40" s="50">
        <f t="shared" si="3"/>
        <v>2.1901143256590075E-3</v>
      </c>
      <c r="H40" s="33"/>
      <c r="I40" s="49">
        <v>3705</v>
      </c>
      <c r="J40" s="50">
        <f t="shared" si="4"/>
        <v>1.125848944801495E-2</v>
      </c>
      <c r="K40" s="33"/>
      <c r="L40" s="49">
        <v>0</v>
      </c>
      <c r="M40" s="50" t="e">
        <f t="shared" si="5"/>
        <v>#DIV/0!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566054</v>
      </c>
      <c r="D45" s="65">
        <v>1001262</v>
      </c>
      <c r="E45" s="66"/>
      <c r="F45" s="67">
        <v>2915741</v>
      </c>
      <c r="G45" s="65">
        <v>5252707</v>
      </c>
      <c r="H45" s="66"/>
      <c r="I45" s="67">
        <v>965158</v>
      </c>
      <c r="J45" s="65">
        <v>1715423</v>
      </c>
      <c r="K45" s="68"/>
      <c r="L45" s="67"/>
      <c r="M45" s="65"/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115000</v>
      </c>
      <c r="D46" s="73">
        <v>202113</v>
      </c>
      <c r="E46" s="68"/>
      <c r="F46" s="74">
        <v>3564146</v>
      </c>
      <c r="G46" s="73">
        <v>6428074</v>
      </c>
      <c r="H46" s="75"/>
      <c r="I46" s="74">
        <v>4126121</v>
      </c>
      <c r="J46" s="73">
        <v>7034024</v>
      </c>
      <c r="K46" s="68"/>
      <c r="L46" s="74"/>
      <c r="M46" s="73"/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631C2-953F-43DE-84DE-7BD8824F6502}">
  <sheetPr filterMode="1"/>
  <dimension ref="A1:AN49"/>
  <sheetViews>
    <sheetView zoomScale="90" zoomScaleNormal="90" workbookViewId="0">
      <pane xSplit="2" ySplit="11" topLeftCell="H12" activePane="bottomRight" state="frozen"/>
      <selection activeCell="A45" sqref="A44:A45"/>
      <selection pane="topRight" activeCell="A45" sqref="A44:A45"/>
      <selection pane="bottomLeft" activeCell="A45" sqref="A44:A45"/>
      <selection pane="bottomRight" activeCell="A45" sqref="A44:A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58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59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167106</v>
      </c>
      <c r="D15" s="32">
        <f>+D18+D24+D27+D40+D21+D33+D31+D35+D38+D16</f>
        <v>0.99999999999999989</v>
      </c>
      <c r="E15" s="28"/>
      <c r="F15" s="31">
        <f>F16+F18+F24+F27+F40</f>
        <v>165275</v>
      </c>
      <c r="G15" s="32">
        <f>+G18+G24+G27+G40+G21+G33+G31+G35+G38+G16</f>
        <v>1</v>
      </c>
      <c r="H15" s="33"/>
      <c r="I15" s="31">
        <f>I16+I18+I24+I27+I40</f>
        <v>162327</v>
      </c>
      <c r="J15" s="32">
        <f>+J18+J24+J27+J40+J21+J33+J31+J35+J38+J16</f>
        <v>0.99999999999999989</v>
      </c>
      <c r="K15" s="33"/>
      <c r="L15" s="31">
        <f>L18+L24+L27+L40</f>
        <v>0</v>
      </c>
      <c r="M15" s="32" t="e">
        <f>+M18+M24+M27+M40+M21+M33+M31+M35+M38+M16</f>
        <v>#DIV/0!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 t="e">
        <f>+M17</f>
        <v>#DIV/0!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 t="e">
        <f>L17/L$15</f>
        <v>#DIV/0!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11623</v>
      </c>
      <c r="D18" s="38">
        <f>+D19+D20</f>
        <v>6.9554653932234631E-2</v>
      </c>
      <c r="E18" s="28"/>
      <c r="F18" s="44">
        <f>F19+F20</f>
        <v>10676</v>
      </c>
      <c r="G18" s="38">
        <f>+G19+G20</f>
        <v>6.4595371350779002E-2</v>
      </c>
      <c r="H18" s="33"/>
      <c r="I18" s="44">
        <f>I19+I20</f>
        <v>9077</v>
      </c>
      <c r="J18" s="38">
        <f>+J19+J20</f>
        <v>5.5917992693760125E-2</v>
      </c>
      <c r="K18" s="33"/>
      <c r="L18" s="44">
        <f>L19+L20</f>
        <v>0</v>
      </c>
      <c r="M18" s="38" t="e">
        <f>+M19+M20</f>
        <v>#DIV/0!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11623</v>
      </c>
      <c r="D19" s="41">
        <f>C19/C$15</f>
        <v>6.9554653932234631E-2</v>
      </c>
      <c r="E19" s="28"/>
      <c r="F19" s="44">
        <v>10676</v>
      </c>
      <c r="G19" s="41">
        <f>F19/F$15</f>
        <v>6.4595371350779002E-2</v>
      </c>
      <c r="H19" s="33"/>
      <c r="I19" s="44">
        <v>9077</v>
      </c>
      <c r="J19" s="41">
        <f>I19/I$15</f>
        <v>5.5917992693760125E-2</v>
      </c>
      <c r="K19" s="33"/>
      <c r="L19" s="44">
        <v>0</v>
      </c>
      <c r="M19" s="41" t="e">
        <f>L19/L$15</f>
        <v>#DIV/0!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hidden="1" x14ac:dyDescent="0.3">
      <c r="A20" s="39" t="s">
        <v>21</v>
      </c>
      <c r="B20" s="40"/>
      <c r="C20" s="44">
        <v>0</v>
      </c>
      <c r="D20" s="41">
        <f>C20/C$15</f>
        <v>0</v>
      </c>
      <c r="E20" s="28"/>
      <c r="F20" s="44">
        <v>0</v>
      </c>
      <c r="G20" s="41">
        <f>F20/F$15</f>
        <v>0</v>
      </c>
      <c r="H20" s="33"/>
      <c r="I20" s="44">
        <v>0</v>
      </c>
      <c r="J20" s="41">
        <f>I20/I$15</f>
        <v>0</v>
      </c>
      <c r="K20" s="33"/>
      <c r="L20" s="44">
        <v>0</v>
      </c>
      <c r="M20" s="41" t="e">
        <f>L20/L$15</f>
        <v>#DIV/0!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0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 t="e">
        <f>M23+M22</f>
        <v>#DIV/0!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 t="e">
        <f>L22/L$15</f>
        <v>#DIV/0!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 t="e">
        <f>L23/L$15</f>
        <v>#DIV/0!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 t="e">
        <f>+M25+M26</f>
        <v>#DIV/0!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 t="e">
        <f>L25/L$15</f>
        <v>#DIV/0!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 t="e">
        <f>L26/L$15</f>
        <v>#DIV/0!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154906</v>
      </c>
      <c r="D27" s="38">
        <f>+D28+D29+D30</f>
        <v>0.92699244790731627</v>
      </c>
      <c r="E27" s="28"/>
      <c r="F27" s="44">
        <f>F29</f>
        <v>154023</v>
      </c>
      <c r="G27" s="38">
        <f>+G28+G29+G30</f>
        <v>0.93191952805929512</v>
      </c>
      <c r="H27" s="33"/>
      <c r="I27" s="44">
        <f>I29</f>
        <v>152385</v>
      </c>
      <c r="J27" s="38">
        <f>+J28+J29+J30</f>
        <v>0.93875325731394033</v>
      </c>
      <c r="K27" s="33"/>
      <c r="L27" s="44">
        <f>L29</f>
        <v>0</v>
      </c>
      <c r="M27" s="38" t="e">
        <f>+M28+M29+M30</f>
        <v>#DIV/0!</v>
      </c>
      <c r="N27" s="33"/>
      <c r="O27" s="44"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 t="e">
        <f>L28/L$15</f>
        <v>#DIV/0!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154906</v>
      </c>
      <c r="D29" s="41">
        <f>C29/C$15</f>
        <v>0.92699244790731627</v>
      </c>
      <c r="E29" s="28"/>
      <c r="F29" s="44">
        <v>154023</v>
      </c>
      <c r="G29" s="41">
        <f>F29/F$15</f>
        <v>0.93191952805929512</v>
      </c>
      <c r="H29" s="33"/>
      <c r="I29" s="44">
        <v>152385</v>
      </c>
      <c r="J29" s="41">
        <f>I29/I$15</f>
        <v>0.93875325731394033</v>
      </c>
      <c r="K29" s="33"/>
      <c r="L29" s="44">
        <v>0</v>
      </c>
      <c r="M29" s="41" t="e">
        <f>L29/L$15</f>
        <v>#DIV/0!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 t="e">
        <f>L30/L$15</f>
        <v>#DIV/0!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 t="e">
        <f>M32</f>
        <v>#DIV/0!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 t="e">
        <f t="shared" ref="M32:M40" si="5">L32/L$15</f>
        <v>#DIV/0!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 t="e">
        <f t="shared" si="5"/>
        <v>#DIV/0!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 t="e">
        <f t="shared" si="5"/>
        <v>#DIV/0!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 t="e">
        <f t="shared" si="5"/>
        <v>#DIV/0!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 t="e">
        <f t="shared" si="5"/>
        <v>#DIV/0!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 t="e">
        <f t="shared" si="5"/>
        <v>#DIV/0!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 t="e">
        <f t="shared" si="5"/>
        <v>#DIV/0!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 t="e">
        <f t="shared" si="5"/>
        <v>#DIV/0!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577</v>
      </c>
      <c r="D40" s="50">
        <f t="shared" si="2"/>
        <v>3.4528981604490562E-3</v>
      </c>
      <c r="E40" s="28"/>
      <c r="F40" s="49">
        <v>576</v>
      </c>
      <c r="G40" s="50">
        <f t="shared" si="3"/>
        <v>3.4851005899258812E-3</v>
      </c>
      <c r="H40" s="33"/>
      <c r="I40" s="49">
        <v>865</v>
      </c>
      <c r="J40" s="50">
        <f t="shared" si="4"/>
        <v>5.3287499922994941E-3</v>
      </c>
      <c r="K40" s="33"/>
      <c r="L40" s="49">
        <v>0</v>
      </c>
      <c r="M40" s="50" t="e">
        <f t="shared" si="5"/>
        <v>#DIV/0!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1259955</v>
      </c>
      <c r="D45" s="65">
        <v>1542420</v>
      </c>
      <c r="E45" s="66"/>
      <c r="F45" s="67">
        <v>744229</v>
      </c>
      <c r="G45" s="65">
        <v>928487</v>
      </c>
      <c r="H45" s="66"/>
      <c r="I45" s="67">
        <v>774351</v>
      </c>
      <c r="J45" s="65">
        <v>924266</v>
      </c>
      <c r="K45" s="68"/>
      <c r="L45" s="67"/>
      <c r="M45" s="65"/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771957</v>
      </c>
      <c r="D46" s="73">
        <v>957187</v>
      </c>
      <c r="E46" s="68"/>
      <c r="F46" s="74">
        <v>1233431</v>
      </c>
      <c r="G46" s="73">
        <v>1534482</v>
      </c>
      <c r="H46" s="75"/>
      <c r="I46" s="74">
        <v>1757950</v>
      </c>
      <c r="J46" s="73">
        <v>2089768</v>
      </c>
      <c r="K46" s="68"/>
      <c r="L46" s="74"/>
      <c r="M46" s="73"/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2C196-AA3D-4423-8B1F-DFD3510FDFAB}">
  <sheetPr filterMode="1"/>
  <dimension ref="A1:AN49"/>
  <sheetViews>
    <sheetView zoomScale="90" zoomScaleNormal="90" workbookViewId="0">
      <pane xSplit="2" ySplit="11" topLeftCell="H12" activePane="bottomRight" state="frozen"/>
      <selection activeCell="A45" sqref="A44:A45"/>
      <selection pane="topRight" activeCell="A45" sqref="A44:A45"/>
      <selection pane="bottomLeft" activeCell="A45" sqref="A44:A45"/>
      <selection pane="bottomRight" activeCell="A45" sqref="A44:A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60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61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 t="s">
        <v>85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780355</v>
      </c>
      <c r="D15" s="32">
        <f>+D18+D24+D27+D40+D21+D33+D31+D35+D38+D16</f>
        <v>1</v>
      </c>
      <c r="E15" s="28"/>
      <c r="F15" s="31">
        <f>F16+F18+F24+F27+F40</f>
        <v>779203</v>
      </c>
      <c r="G15" s="32">
        <f>+G18+G24+G27+G40+G21+G33+G31+G35+G38+G16</f>
        <v>1</v>
      </c>
      <c r="H15" s="33"/>
      <c r="I15" s="31">
        <f>I16+I18+I24+I27+I40</f>
        <v>769665</v>
      </c>
      <c r="J15" s="32">
        <f>+J18+J24+J27+J40+J21+J33+J31+J35+J38+J16</f>
        <v>1</v>
      </c>
      <c r="K15" s="33"/>
      <c r="L15" s="31">
        <f>L18+L24+L27+L40</f>
        <v>0</v>
      </c>
      <c r="M15" s="32" t="e">
        <f>+M18+M24+M27+M40+M21+M33+M31+M35+M38+M16</f>
        <v>#DIV/0!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 t="e">
        <f>+M17</f>
        <v>#DIV/0!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 t="e">
        <f>L17/L$15</f>
        <v>#DIV/0!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39147</v>
      </c>
      <c r="D18" s="38">
        <f>+D19+D20</f>
        <v>5.0165629745436369E-2</v>
      </c>
      <c r="E18" s="28"/>
      <c r="F18" s="44">
        <f>F19+F20</f>
        <v>30654</v>
      </c>
      <c r="G18" s="38">
        <f>+G19+G20</f>
        <v>3.9340197612175519E-2</v>
      </c>
      <c r="H18" s="33"/>
      <c r="I18" s="44">
        <f>I19+I20</f>
        <v>30619</v>
      </c>
      <c r="J18" s="38">
        <f>+J19+J20</f>
        <v>3.9782242923869476E-2</v>
      </c>
      <c r="K18" s="33"/>
      <c r="L18" s="44">
        <f>L19+L20</f>
        <v>0</v>
      </c>
      <c r="M18" s="38" t="e">
        <f>+M19+M20</f>
        <v>#DIV/0!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36847</v>
      </c>
      <c r="D19" s="41">
        <f>C19/C$15</f>
        <v>4.7218253230901321E-2</v>
      </c>
      <c r="E19" s="28"/>
      <c r="F19" s="44">
        <v>28354</v>
      </c>
      <c r="G19" s="41">
        <f>F19/F$15</f>
        <v>3.6388463596777734E-2</v>
      </c>
      <c r="H19" s="33"/>
      <c r="I19" s="44">
        <v>28319</v>
      </c>
      <c r="J19" s="41">
        <f>I19/I$15</f>
        <v>3.6793929826612878E-2</v>
      </c>
      <c r="K19" s="33"/>
      <c r="L19" s="44">
        <v>0</v>
      </c>
      <c r="M19" s="41" t="e">
        <f>L19/L$15</f>
        <v>#DIV/0!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2300</v>
      </c>
      <c r="D20" s="41">
        <f>C20/C$15</f>
        <v>2.9473765145350515E-3</v>
      </c>
      <c r="E20" s="28"/>
      <c r="F20" s="44">
        <v>2300</v>
      </c>
      <c r="G20" s="41">
        <f>F20/F$15</f>
        <v>2.9517340153977847E-3</v>
      </c>
      <c r="H20" s="33"/>
      <c r="I20" s="44">
        <v>2300</v>
      </c>
      <c r="J20" s="41">
        <f>I20/I$15</f>
        <v>2.9883130972565989E-3</v>
      </c>
      <c r="K20" s="33"/>
      <c r="L20" s="44">
        <v>0</v>
      </c>
      <c r="M20" s="41" t="e">
        <f>L20/L$15</f>
        <v>#DIV/0!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 t="e">
        <f>M23+M22</f>
        <v>#DIV/0!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 t="e">
        <f>L22/L$15</f>
        <v>#DIV/0!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 t="e">
        <f>L23/L$15</f>
        <v>#DIV/0!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 t="e">
        <f>+M25+M26</f>
        <v>#DIV/0!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 t="e">
        <f>L25/L$15</f>
        <v>#DIV/0!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 t="e">
        <f>L26/L$15</f>
        <v>#DIV/0!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740462</v>
      </c>
      <c r="D27" s="38">
        <f>+D28+D29+D30</f>
        <v>0.94887839508941441</v>
      </c>
      <c r="E27" s="28"/>
      <c r="F27" s="44">
        <f>F29</f>
        <v>744094</v>
      </c>
      <c r="G27" s="38">
        <f>+G28+G29+G30</f>
        <v>0.95494242193626055</v>
      </c>
      <c r="H27" s="33"/>
      <c r="I27" s="44">
        <f>I29</f>
        <v>735995</v>
      </c>
      <c r="J27" s="38">
        <f>+J28+J29+J30</f>
        <v>0.95625369478929145</v>
      </c>
      <c r="K27" s="33"/>
      <c r="L27" s="44">
        <f>L29</f>
        <v>0</v>
      </c>
      <c r="M27" s="38" t="e">
        <f>+M28+M29+M30</f>
        <v>#DIV/0!</v>
      </c>
      <c r="N27" s="33"/>
      <c r="O27" s="44">
        <f>O29</f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 t="e">
        <f>L28/L$15</f>
        <v>#DIV/0!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740462</v>
      </c>
      <c r="D29" s="41">
        <f>C29/C$15</f>
        <v>0.94887839508941441</v>
      </c>
      <c r="E29" s="28"/>
      <c r="F29" s="44">
        <v>744094</v>
      </c>
      <c r="G29" s="41">
        <f>F29/F$15</f>
        <v>0.95494242193626055</v>
      </c>
      <c r="H29" s="33"/>
      <c r="I29" s="44">
        <v>735995</v>
      </c>
      <c r="J29" s="41">
        <f>I29/I$15</f>
        <v>0.95625369478929145</v>
      </c>
      <c r="K29" s="33"/>
      <c r="L29" s="44">
        <v>0</v>
      </c>
      <c r="M29" s="41" t="e">
        <f>L29/L$15</f>
        <v>#DIV/0!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 t="e">
        <f>L30/L$15</f>
        <v>#DIV/0!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 t="e">
        <f>M32</f>
        <v>#DIV/0!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 t="e">
        <f t="shared" ref="M32:M40" si="5">L32/L$15</f>
        <v>#DIV/0!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 t="e">
        <f t="shared" si="5"/>
        <v>#DIV/0!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 t="e">
        <f t="shared" si="5"/>
        <v>#DIV/0!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 t="e">
        <f t="shared" si="5"/>
        <v>#DIV/0!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 t="e">
        <f t="shared" si="5"/>
        <v>#DIV/0!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 t="e">
        <f t="shared" si="5"/>
        <v>#DIV/0!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 t="e">
        <f t="shared" si="5"/>
        <v>#DIV/0!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 t="e">
        <f t="shared" si="5"/>
        <v>#DIV/0!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746</v>
      </c>
      <c r="D40" s="50">
        <f t="shared" si="2"/>
        <v>9.5597516514919496E-4</v>
      </c>
      <c r="E40" s="28"/>
      <c r="F40" s="49">
        <v>4455</v>
      </c>
      <c r="G40" s="50">
        <f t="shared" si="3"/>
        <v>5.7173804515639696E-3</v>
      </c>
      <c r="H40" s="33"/>
      <c r="I40" s="49">
        <v>3051</v>
      </c>
      <c r="J40" s="50">
        <f t="shared" si="4"/>
        <v>3.9640622868390794E-3</v>
      </c>
      <c r="K40" s="33"/>
      <c r="L40" s="49">
        <v>0</v>
      </c>
      <c r="M40" s="50" t="e">
        <f t="shared" si="5"/>
        <v>#DIV/0!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 t="str">
        <f>G13</f>
        <v>29.02.25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5567947</v>
      </c>
      <c r="D45" s="65">
        <v>7232938</v>
      </c>
      <c r="E45" s="66"/>
      <c r="F45" s="67">
        <v>3491503</v>
      </c>
      <c r="G45" s="65">
        <v>4568987</v>
      </c>
      <c r="H45" s="66"/>
      <c r="I45" s="67">
        <v>4829862</v>
      </c>
      <c r="J45" s="65">
        <v>6321932</v>
      </c>
      <c r="K45" s="68"/>
      <c r="L45" s="67"/>
      <c r="M45" s="65"/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2168376</v>
      </c>
      <c r="D46" s="73">
        <v>2817421</v>
      </c>
      <c r="E46" s="68"/>
      <c r="F46" s="74">
        <v>5223230</v>
      </c>
      <c r="G46" s="73">
        <v>6826446</v>
      </c>
      <c r="H46" s="75"/>
      <c r="I46" s="74">
        <v>6362590</v>
      </c>
      <c r="J46" s="73">
        <v>8329610</v>
      </c>
      <c r="K46" s="68"/>
      <c r="L46" s="74"/>
      <c r="M46" s="73"/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AC8FB-FCC1-4432-8CB5-03969FB22074}">
  <sheetPr filterMode="1"/>
  <dimension ref="A1:AN49"/>
  <sheetViews>
    <sheetView zoomScale="90" zoomScaleNormal="90" workbookViewId="0">
      <pane xSplit="2" ySplit="11" topLeftCell="H12" activePane="bottomRight" state="frozen"/>
      <selection activeCell="A45" sqref="A44:A45"/>
      <selection pane="topRight" activeCell="A45" sqref="A44:A45"/>
      <selection pane="bottomLeft" activeCell="A45" sqref="A44:A45"/>
      <selection pane="bottomRight" activeCell="A45" sqref="A44:A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63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62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8624831</v>
      </c>
      <c r="D15" s="32">
        <f>+D18+D24+D27+D40+D21+D33+D31+D35+D38+D16</f>
        <v>1</v>
      </c>
      <c r="E15" s="28"/>
      <c r="F15" s="31">
        <f>F16+F18+F24+F27+F40</f>
        <v>8783527</v>
      </c>
      <c r="G15" s="32">
        <f>+G18+G24+G27+G40+G21+G33+G31+G35+G38+G16</f>
        <v>1</v>
      </c>
      <c r="H15" s="33"/>
      <c r="I15" s="31">
        <f>I16+I18+I24+I27+I40</f>
        <v>8770745</v>
      </c>
      <c r="J15" s="32">
        <f>+J18+J24+J27+J40+J21+J33+J31+J35+J38+J16</f>
        <v>1</v>
      </c>
      <c r="K15" s="33"/>
      <c r="L15" s="31">
        <f>L18+L24+L27+L40</f>
        <v>0</v>
      </c>
      <c r="M15" s="32" t="e">
        <f>+M18+M24+M27+M40+M21+M33+M31+M35+M38+M16</f>
        <v>#DIV/0!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 t="e">
        <f>+M17</f>
        <v>#DIV/0!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 t="e">
        <f>L17/L$15</f>
        <v>#DIV/0!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358107</v>
      </c>
      <c r="D18" s="38">
        <f>+D19+D20</f>
        <v>4.1520465734343086E-2</v>
      </c>
      <c r="E18" s="28"/>
      <c r="F18" s="44">
        <f>F19+F20</f>
        <v>318197</v>
      </c>
      <c r="G18" s="38">
        <f>+G19+G20</f>
        <v>3.622656365717325E-2</v>
      </c>
      <c r="H18" s="33"/>
      <c r="I18" s="44">
        <f>I19+I20</f>
        <v>351797</v>
      </c>
      <c r="J18" s="38">
        <f>+J19+J20</f>
        <v>4.0110275694938115E-2</v>
      </c>
      <c r="K18" s="33"/>
      <c r="L18" s="44">
        <f>L19+L20</f>
        <v>0</v>
      </c>
      <c r="M18" s="38" t="e">
        <f>+M19+M20</f>
        <v>#DIV/0!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288537</v>
      </c>
      <c r="D19" s="41">
        <f>C19/C$15</f>
        <v>3.3454220726180026E-2</v>
      </c>
      <c r="E19" s="28"/>
      <c r="F19" s="44">
        <v>271377</v>
      </c>
      <c r="G19" s="41">
        <f>F19/F$15</f>
        <v>3.0896130905045321E-2</v>
      </c>
      <c r="H19" s="33"/>
      <c r="I19" s="44">
        <v>338047</v>
      </c>
      <c r="J19" s="41">
        <f>I19/I$15</f>
        <v>3.8542563944111929E-2</v>
      </c>
      <c r="K19" s="33"/>
      <c r="L19" s="44">
        <v>0</v>
      </c>
      <c r="M19" s="41" t="e">
        <f>L19/L$15</f>
        <v>#DIV/0!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69570</v>
      </c>
      <c r="D20" s="41">
        <f>C20/C$15</f>
        <v>8.0662450081630584E-3</v>
      </c>
      <c r="E20" s="28"/>
      <c r="F20" s="44">
        <v>46820</v>
      </c>
      <c r="G20" s="41">
        <f>F20/F$15</f>
        <v>5.3304327521279324E-3</v>
      </c>
      <c r="H20" s="33"/>
      <c r="I20" s="44">
        <v>13750</v>
      </c>
      <c r="J20" s="41">
        <f>I20/I$15</f>
        <v>1.5677117508261841E-3</v>
      </c>
      <c r="K20" s="33"/>
      <c r="L20" s="44">
        <v>0</v>
      </c>
      <c r="M20" s="41" t="e">
        <f>L20/L$15</f>
        <v>#DIV/0!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 t="e">
        <f>M23+M22</f>
        <v>#DIV/0!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 t="e">
        <f>L22/L$15</f>
        <v>#DIV/0!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 t="e">
        <f>L23/L$15</f>
        <v>#DIV/0!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5839184</v>
      </c>
      <c r="D24" s="38">
        <f>+D25+D26</f>
        <v>0.67702010624903841</v>
      </c>
      <c r="E24" s="28"/>
      <c r="F24" s="44">
        <f>F25+F26</f>
        <v>6048359</v>
      </c>
      <c r="G24" s="38">
        <f>+G25+G26</f>
        <v>0.68860253973147689</v>
      </c>
      <c r="H24" s="33"/>
      <c r="I24" s="44">
        <f>I25+I26</f>
        <v>5927558</v>
      </c>
      <c r="J24" s="38">
        <f>+J25+J26</f>
        <v>0.67583289674936398</v>
      </c>
      <c r="K24" s="33"/>
      <c r="L24" s="44">
        <f>L25+L26</f>
        <v>0</v>
      </c>
      <c r="M24" s="38" t="e">
        <f>+M25+M26</f>
        <v>#DIV/0!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4012357</v>
      </c>
      <c r="D25" s="41">
        <f>C25/C$15</f>
        <v>0.46520992701190317</v>
      </c>
      <c r="E25" s="28"/>
      <c r="F25" s="44">
        <v>4170387</v>
      </c>
      <c r="G25" s="41">
        <f>F25/F$15</f>
        <v>0.47479640012491564</v>
      </c>
      <c r="H25" s="33"/>
      <c r="I25" s="44">
        <v>4288634</v>
      </c>
      <c r="J25" s="41">
        <f>I25/I$15</f>
        <v>0.48897032122128736</v>
      </c>
      <c r="K25" s="33"/>
      <c r="L25" s="44">
        <v>0</v>
      </c>
      <c r="M25" s="41" t="e">
        <f>L25/L$15</f>
        <v>#DIV/0!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1826827</v>
      </c>
      <c r="D26" s="41">
        <f>C26/C$15</f>
        <v>0.21181017923713519</v>
      </c>
      <c r="E26" s="28"/>
      <c r="F26" s="44">
        <v>1877972</v>
      </c>
      <c r="G26" s="41">
        <f>F26/F$15</f>
        <v>0.21380613960656122</v>
      </c>
      <c r="H26" s="33"/>
      <c r="I26" s="44">
        <v>1638924</v>
      </c>
      <c r="J26" s="41">
        <f>I26/I$15</f>
        <v>0.18686257552807659</v>
      </c>
      <c r="K26" s="33"/>
      <c r="L26" s="44">
        <v>0</v>
      </c>
      <c r="M26" s="41" t="e">
        <f>L26/L$15</f>
        <v>#DIV/0!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C29+C28</f>
        <v>2390853</v>
      </c>
      <c r="D27" s="38">
        <f>+D28+D29+D30</f>
        <v>0.27720577945237423</v>
      </c>
      <c r="E27" s="28"/>
      <c r="F27" s="44">
        <f>F29+F28</f>
        <v>2378770</v>
      </c>
      <c r="G27" s="38">
        <f>+G28+G29+G30</f>
        <v>0.27082173254547975</v>
      </c>
      <c r="H27" s="33"/>
      <c r="I27" s="44">
        <f>I29+I28</f>
        <v>2435641</v>
      </c>
      <c r="J27" s="38">
        <f>+J28+J29+J30</f>
        <v>0.27770058301774825</v>
      </c>
      <c r="K27" s="33"/>
      <c r="L27" s="44">
        <f>L29+L28</f>
        <v>0</v>
      </c>
      <c r="M27" s="38" t="e">
        <f>+M28+M29+M30</f>
        <v>#DIV/0!</v>
      </c>
      <c r="N27" s="33"/>
      <c r="O27" s="44">
        <f>O28+O29</f>
        <v>0</v>
      </c>
      <c r="P27" s="38" t="e">
        <f>+P28+P29+P30</f>
        <v>#DIV/0!</v>
      </c>
      <c r="Q27" s="33"/>
      <c r="R27" s="44">
        <f>R29+R28</f>
        <v>0</v>
      </c>
      <c r="S27" s="38" t="e">
        <f>+S28+S29+S30</f>
        <v>#DIV/0!</v>
      </c>
      <c r="T27" s="33"/>
      <c r="U27" s="44">
        <f>U29+U28</f>
        <v>0</v>
      </c>
      <c r="V27" s="38" t="e">
        <f>+V28+V29+V30</f>
        <v>#DIV/0!</v>
      </c>
      <c r="W27" s="33"/>
      <c r="X27" s="44">
        <f>X29+X28</f>
        <v>0</v>
      </c>
      <c r="Y27" s="38" t="e">
        <f>+Y28+Y29+Y30</f>
        <v>#DIV/0!</v>
      </c>
      <c r="Z27" s="33"/>
      <c r="AA27" s="44">
        <f>AA29+AA28</f>
        <v>0</v>
      </c>
      <c r="AB27" s="38" t="e">
        <f>+AB28+AB29+AB30</f>
        <v>#DIV/0!</v>
      </c>
      <c r="AC27" s="33"/>
      <c r="AD27" s="44">
        <f>AD29+AD28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x14ac:dyDescent="0.3">
      <c r="A28" s="39" t="s">
        <v>29</v>
      </c>
      <c r="B28" s="40"/>
      <c r="C28" s="44">
        <v>19550</v>
      </c>
      <c r="D28" s="41">
        <f>C28/C$15</f>
        <v>2.2667110810635012E-3</v>
      </c>
      <c r="E28" s="28"/>
      <c r="F28" s="44">
        <v>34090</v>
      </c>
      <c r="G28" s="41">
        <f>F28/F$15</f>
        <v>3.8811288449389406E-3</v>
      </c>
      <c r="H28" s="33"/>
      <c r="I28" s="44">
        <v>35438</v>
      </c>
      <c r="J28" s="41">
        <f>I28/I$15</f>
        <v>4.0404777473293319E-3</v>
      </c>
      <c r="K28" s="33"/>
      <c r="L28" s="44">
        <v>0</v>
      </c>
      <c r="M28" s="41" t="e">
        <f>L28/L$15</f>
        <v>#DIV/0!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>
        <v>0</v>
      </c>
      <c r="AB28" s="41" t="e">
        <f>AA28/AA$15</f>
        <v>#DIV/0!</v>
      </c>
      <c r="AC28" s="33"/>
      <c r="AD28" s="44">
        <v>0</v>
      </c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1</v>
      </c>
      <c r="AN28" s="34"/>
    </row>
    <row r="29" spans="1:40" x14ac:dyDescent="0.3">
      <c r="A29" s="39" t="s">
        <v>30</v>
      </c>
      <c r="B29" s="40"/>
      <c r="C29" s="44">
        <v>2371303</v>
      </c>
      <c r="D29" s="41">
        <f>C29/C$15</f>
        <v>0.27493906837131071</v>
      </c>
      <c r="E29" s="28"/>
      <c r="F29" s="44">
        <v>2344680</v>
      </c>
      <c r="G29" s="41">
        <f>F29/F$15</f>
        <v>0.26694060370054079</v>
      </c>
      <c r="H29" s="33"/>
      <c r="I29" s="44">
        <v>2400203</v>
      </c>
      <c r="J29" s="41">
        <f>I29/I$15</f>
        <v>0.2736601052704189</v>
      </c>
      <c r="K29" s="33"/>
      <c r="L29" s="44">
        <v>0</v>
      </c>
      <c r="M29" s="41" t="e">
        <f>L29/L$15</f>
        <v>#DIV/0!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 t="e">
        <f>L30/L$15</f>
        <v>#DIV/0!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 t="e">
        <f>M32</f>
        <v>#DIV/0!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 t="e">
        <f t="shared" ref="M32:M40" si="5">L32/L$15</f>
        <v>#DIV/0!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 t="e">
        <f t="shared" si="5"/>
        <v>#DIV/0!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 t="e">
        <f t="shared" si="5"/>
        <v>#DIV/0!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 t="e">
        <f t="shared" si="5"/>
        <v>#DIV/0!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 t="e">
        <f t="shared" si="5"/>
        <v>#DIV/0!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 t="e">
        <f t="shared" si="5"/>
        <v>#DIV/0!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 t="e">
        <f t="shared" si="5"/>
        <v>#DIV/0!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 t="e">
        <f t="shared" si="5"/>
        <v>#DIV/0!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36687</v>
      </c>
      <c r="D40" s="50">
        <f t="shared" si="2"/>
        <v>4.2536485642443314E-3</v>
      </c>
      <c r="E40" s="28"/>
      <c r="F40" s="49">
        <v>38201</v>
      </c>
      <c r="G40" s="50">
        <f t="shared" si="3"/>
        <v>4.3491640658701227E-3</v>
      </c>
      <c r="H40" s="33"/>
      <c r="I40" s="49">
        <v>55749</v>
      </c>
      <c r="J40" s="50">
        <f t="shared" si="4"/>
        <v>6.3562445379497408E-3</v>
      </c>
      <c r="K40" s="33"/>
      <c r="L40" s="49">
        <v>0</v>
      </c>
      <c r="M40" s="50" t="e">
        <f t="shared" si="5"/>
        <v>#DIV/0!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224069221</v>
      </c>
      <c r="D45" s="65">
        <v>267967674</v>
      </c>
      <c r="E45" s="66"/>
      <c r="F45" s="67">
        <v>244991881</v>
      </c>
      <c r="G45" s="65">
        <v>295960359</v>
      </c>
      <c r="H45" s="66"/>
      <c r="I45" s="67">
        <v>237061920</v>
      </c>
      <c r="J45" s="65">
        <v>282988910</v>
      </c>
      <c r="K45" s="68"/>
      <c r="L45" s="67"/>
      <c r="M45" s="65"/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69012027</v>
      </c>
      <c r="D46" s="73">
        <v>82568459</v>
      </c>
      <c r="E46" s="68"/>
      <c r="F46" s="74">
        <v>98522160</v>
      </c>
      <c r="G46" s="73">
        <v>119048294</v>
      </c>
      <c r="H46" s="75"/>
      <c r="I46" s="74">
        <v>103025825</v>
      </c>
      <c r="J46" s="73">
        <v>122680164</v>
      </c>
      <c r="K46" s="68"/>
      <c r="L46" s="74"/>
      <c r="M46" s="73"/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18D8C-8AA5-445D-9382-DF74A9689906}">
  <sheetPr filterMode="1"/>
  <dimension ref="A1:AN49"/>
  <sheetViews>
    <sheetView zoomScale="90" zoomScaleNormal="90" workbookViewId="0">
      <pane xSplit="2" ySplit="11" topLeftCell="H12" activePane="bottomRight" state="frozen"/>
      <selection activeCell="A45" sqref="A44:A45"/>
      <selection pane="topRight" activeCell="A45" sqref="A44:A45"/>
      <selection pane="bottomLeft" activeCell="A45" sqref="A44:A45"/>
      <selection pane="bottomRight" activeCell="A45" sqref="A44:A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65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64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3466863</v>
      </c>
      <c r="D15" s="32">
        <f>+D18+D24+D27+D40+D21+D33+D31+D35+D38+D16</f>
        <v>0.99999999999999989</v>
      </c>
      <c r="E15" s="28"/>
      <c r="F15" s="31">
        <f>F16+F18+F24+F27+F40</f>
        <v>3450834</v>
      </c>
      <c r="G15" s="32">
        <f>+G18+G24+G27+G40+G21+G33+G31+G35+G38+G16</f>
        <v>1</v>
      </c>
      <c r="H15" s="33"/>
      <c r="I15" s="31">
        <f>I16+I18+I24+I27+I40</f>
        <v>3261551</v>
      </c>
      <c r="J15" s="32">
        <f>+J18+J24+J27+J40+J21+J33+J31+J35+J38+J16</f>
        <v>1</v>
      </c>
      <c r="K15" s="33"/>
      <c r="L15" s="31">
        <f>L18+L24+L27+L40</f>
        <v>0</v>
      </c>
      <c r="M15" s="32" t="e">
        <f>+M18+M24+M27+M40+M21+M33+M31+M35+M38+M16</f>
        <v>#DIV/0!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 t="e">
        <f>+M17</f>
        <v>#DIV/0!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 t="e">
        <f>L17/L$15</f>
        <v>#DIV/0!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133248</v>
      </c>
      <c r="D18" s="38">
        <f>+D19+D20</f>
        <v>3.8434746339846712E-2</v>
      </c>
      <c r="E18" s="28"/>
      <c r="F18" s="44">
        <f>F19+F20</f>
        <v>100237</v>
      </c>
      <c r="G18" s="38">
        <f>+G19+G20</f>
        <v>2.9047181058260117E-2</v>
      </c>
      <c r="H18" s="33"/>
      <c r="I18" s="44">
        <f>I19+I20</f>
        <v>77611</v>
      </c>
      <c r="J18" s="38">
        <f>+J19+J20</f>
        <v>2.3795733992815076E-2</v>
      </c>
      <c r="K18" s="33"/>
      <c r="L18" s="44">
        <f>L19+L20</f>
        <v>0</v>
      </c>
      <c r="M18" s="38" t="e">
        <f>+M19+M20</f>
        <v>#DIV/0!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122968</v>
      </c>
      <c r="D19" s="41">
        <f>C19/C$15</f>
        <v>3.5469529658368387E-2</v>
      </c>
      <c r="E19" s="28"/>
      <c r="F19" s="44">
        <v>93737</v>
      </c>
      <c r="G19" s="41">
        <f>F19/F$15</f>
        <v>2.716357842770762E-2</v>
      </c>
      <c r="H19" s="33"/>
      <c r="I19" s="44">
        <v>77611</v>
      </c>
      <c r="J19" s="41">
        <f>I19/I$15</f>
        <v>2.3795733992815076E-2</v>
      </c>
      <c r="K19" s="33"/>
      <c r="L19" s="44">
        <v>0</v>
      </c>
      <c r="M19" s="41" t="e">
        <f>L19/L$15</f>
        <v>#DIV/0!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10280</v>
      </c>
      <c r="D20" s="41">
        <f>C20/C$15</f>
        <v>2.9652166814783279E-3</v>
      </c>
      <c r="E20" s="28"/>
      <c r="F20" s="44">
        <v>6500</v>
      </c>
      <c r="G20" s="41">
        <f>F20/F$15</f>
        <v>1.8836026305524983E-3</v>
      </c>
      <c r="H20" s="33"/>
      <c r="I20" s="44">
        <v>0</v>
      </c>
      <c r="J20" s="41">
        <f>I20/I$15</f>
        <v>0</v>
      </c>
      <c r="K20" s="33"/>
      <c r="L20" s="44">
        <v>0</v>
      </c>
      <c r="M20" s="41" t="e">
        <f>L20/L$15</f>
        <v>#DIV/0!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 t="e">
        <f>M23+M22</f>
        <v>#DIV/0!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 t="e">
        <f>L22/L$15</f>
        <v>#DIV/0!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 t="e">
        <f>L23/L$15</f>
        <v>#DIV/0!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 t="e">
        <f>+M25+M26</f>
        <v>#DIV/0!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 t="e">
        <f>L25/L$15</f>
        <v>#DIV/0!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 t="e">
        <f>L26/L$15</f>
        <v>#DIV/0!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3326056</v>
      </c>
      <c r="D27" s="38">
        <f>+D28+D29+D30</f>
        <v>0.95938489637461877</v>
      </c>
      <c r="E27" s="28"/>
      <c r="F27" s="44">
        <f>F29</f>
        <v>3333340</v>
      </c>
      <c r="G27" s="38">
        <f>+G28+G29+G30</f>
        <v>0.96595199885013305</v>
      </c>
      <c r="H27" s="33"/>
      <c r="I27" s="44">
        <f>I29</f>
        <v>3165448</v>
      </c>
      <c r="J27" s="38">
        <f>+J28+J29+J30</f>
        <v>0.97053457082228667</v>
      </c>
      <c r="K27" s="33"/>
      <c r="L27" s="44">
        <f>L29</f>
        <v>0</v>
      </c>
      <c r="M27" s="38" t="e">
        <f>+M28+M29+M30</f>
        <v>#DIV/0!</v>
      </c>
      <c r="N27" s="33"/>
      <c r="O27" s="44">
        <f>O29</f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 t="e">
        <f>L28/L$15</f>
        <v>#DIV/0!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3326056</v>
      </c>
      <c r="D29" s="41">
        <f>C29/C$15</f>
        <v>0.95938489637461877</v>
      </c>
      <c r="E29" s="28"/>
      <c r="F29" s="44">
        <v>3333340</v>
      </c>
      <c r="G29" s="41">
        <f>F29/F$15</f>
        <v>0.96595199885013305</v>
      </c>
      <c r="H29" s="33"/>
      <c r="I29" s="44">
        <v>3165448</v>
      </c>
      <c r="J29" s="41">
        <f>I29/I$15</f>
        <v>0.97053457082228667</v>
      </c>
      <c r="K29" s="33"/>
      <c r="L29" s="44">
        <v>0</v>
      </c>
      <c r="M29" s="41" t="e">
        <f>L29/L$15</f>
        <v>#DIV/0!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 t="e">
        <f>L30/L$15</f>
        <v>#DIV/0!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 t="e">
        <f>M32</f>
        <v>#DIV/0!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 t="e">
        <f t="shared" ref="M32:M40" si="5">L32/L$15</f>
        <v>#DIV/0!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 t="e">
        <f t="shared" si="5"/>
        <v>#DIV/0!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 t="e">
        <f t="shared" si="5"/>
        <v>#DIV/0!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 t="e">
        <f t="shared" si="5"/>
        <v>#DIV/0!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 t="e">
        <f t="shared" si="5"/>
        <v>#DIV/0!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 t="e">
        <f t="shared" si="5"/>
        <v>#DIV/0!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 t="e">
        <f t="shared" si="5"/>
        <v>#DIV/0!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 t="e">
        <f t="shared" si="5"/>
        <v>#DIV/0!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7559</v>
      </c>
      <c r="D40" s="50">
        <f t="shared" si="2"/>
        <v>2.1803572855345018E-3</v>
      </c>
      <c r="E40" s="28"/>
      <c r="F40" s="49">
        <v>17257</v>
      </c>
      <c r="G40" s="50">
        <f t="shared" si="3"/>
        <v>5.0008200916068406E-3</v>
      </c>
      <c r="H40" s="33"/>
      <c r="I40" s="49">
        <v>18492</v>
      </c>
      <c r="J40" s="50">
        <f t="shared" si="4"/>
        <v>5.6696951848982276E-3</v>
      </c>
      <c r="K40" s="33"/>
      <c r="L40" s="49">
        <v>0</v>
      </c>
      <c r="M40" s="50" t="e">
        <f t="shared" si="5"/>
        <v>#DIV/0!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34332372</v>
      </c>
      <c r="D45" s="65">
        <v>47444552</v>
      </c>
      <c r="E45" s="66"/>
      <c r="F45" s="67">
        <v>28197205</v>
      </c>
      <c r="G45" s="65">
        <v>39318681</v>
      </c>
      <c r="H45" s="66"/>
      <c r="I45" s="67">
        <v>24234182</v>
      </c>
      <c r="J45" s="65">
        <v>32503056</v>
      </c>
      <c r="K45" s="68"/>
      <c r="L45" s="67"/>
      <c r="M45" s="65"/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15094473</v>
      </c>
      <c r="D46" s="73">
        <v>20853244</v>
      </c>
      <c r="E46" s="68"/>
      <c r="F46" s="74">
        <v>23703768</v>
      </c>
      <c r="G46" s="73">
        <v>33038717</v>
      </c>
      <c r="H46" s="75"/>
      <c r="I46" s="74">
        <v>27733315</v>
      </c>
      <c r="J46" s="73">
        <v>37111940</v>
      </c>
      <c r="K46" s="68"/>
      <c r="L46" s="74"/>
      <c r="M46" s="73"/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9426A-5053-4B3D-A336-A640A8229FFC}">
  <sheetPr filterMode="1"/>
  <dimension ref="A1:AN49"/>
  <sheetViews>
    <sheetView zoomScale="90" zoomScaleNormal="90" workbookViewId="0">
      <pane xSplit="2" ySplit="11" topLeftCell="H12" activePane="bottomRight" state="frozen"/>
      <selection activeCell="A45" sqref="A44:A45"/>
      <selection pane="topRight" activeCell="A45" sqref="A44:A45"/>
      <selection pane="bottomLeft" activeCell="A45" sqref="A44:A45"/>
      <selection pane="bottomRight" activeCell="A45" sqref="A44:A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66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67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2096523</v>
      </c>
      <c r="D15" s="32">
        <f>+D18+D24+D27+D40+D21+D33+D31+D35+D38+D16</f>
        <v>1</v>
      </c>
      <c r="E15" s="28"/>
      <c r="F15" s="31">
        <f>F16+F18+F24+F27+F40</f>
        <v>2118352</v>
      </c>
      <c r="G15" s="32">
        <f>+G18+G24+G27+G40+G21+G33+G31+G35+G38+G16</f>
        <v>1</v>
      </c>
      <c r="H15" s="33"/>
      <c r="I15" s="31">
        <f>I16+I18+I24+I27+I40</f>
        <v>2035854</v>
      </c>
      <c r="J15" s="32">
        <f>+J18+J24+J27+J40+J21+J33+J31+J35+J38+J16</f>
        <v>1</v>
      </c>
      <c r="K15" s="33"/>
      <c r="L15" s="31">
        <f>L18+L24+L27+L40</f>
        <v>0</v>
      </c>
      <c r="M15" s="32" t="e">
        <f>+M18+M24+M27+M40+M21+M33+M31+M35+M38+M16</f>
        <v>#DIV/0!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 t="e">
        <f>+M17</f>
        <v>#DIV/0!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 t="e">
        <f>L17/L$15</f>
        <v>#DIV/0!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79069</v>
      </c>
      <c r="D18" s="38">
        <f>+D19+D20</f>
        <v>3.771434894823477E-2</v>
      </c>
      <c r="E18" s="28"/>
      <c r="F18" s="44">
        <f>F19+F20</f>
        <v>83638</v>
      </c>
      <c r="G18" s="38">
        <f>+G19+G20</f>
        <v>3.9482578910398275E-2</v>
      </c>
      <c r="H18" s="33"/>
      <c r="I18" s="44">
        <f>I19+I20</f>
        <v>58067</v>
      </c>
      <c r="J18" s="38">
        <f>+J19+J20</f>
        <v>2.8522182828434651E-2</v>
      </c>
      <c r="K18" s="33"/>
      <c r="L18" s="44">
        <f>L19+L20</f>
        <v>0</v>
      </c>
      <c r="M18" s="38" t="e">
        <f>+M19+M20</f>
        <v>#DIV/0!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55949</v>
      </c>
      <c r="D19" s="41">
        <f>C19/C$15</f>
        <v>2.6686566281409745E-2</v>
      </c>
      <c r="E19" s="28"/>
      <c r="F19" s="44">
        <v>65188</v>
      </c>
      <c r="G19" s="41">
        <f>F19/F$15</f>
        <v>3.077297823968821E-2</v>
      </c>
      <c r="H19" s="33"/>
      <c r="I19" s="44">
        <v>52567</v>
      </c>
      <c r="J19" s="41">
        <f>I19/I$15</f>
        <v>2.5820613855413992E-2</v>
      </c>
      <c r="K19" s="33"/>
      <c r="L19" s="44">
        <v>0</v>
      </c>
      <c r="M19" s="41" t="e">
        <f>L19/L$15</f>
        <v>#DIV/0!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23120</v>
      </c>
      <c r="D20" s="41">
        <f>C20/C$15</f>
        <v>1.1027782666825024E-2</v>
      </c>
      <c r="E20" s="28"/>
      <c r="F20" s="44">
        <v>18450</v>
      </c>
      <c r="G20" s="41">
        <f>F20/F$15</f>
        <v>8.7096006707100618E-3</v>
      </c>
      <c r="H20" s="33"/>
      <c r="I20" s="44">
        <v>5500</v>
      </c>
      <c r="J20" s="41">
        <f>I20/I$15</f>
        <v>2.7015689730206585E-3</v>
      </c>
      <c r="K20" s="33"/>
      <c r="L20" s="44">
        <v>0</v>
      </c>
      <c r="M20" s="41" t="e">
        <f>L20/L$15</f>
        <v>#DIV/0!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 t="e">
        <f>M23+M22</f>
        <v>#DIV/0!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 t="e">
        <f>L22/L$15</f>
        <v>#DIV/0!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 t="e">
        <f>L23/L$15</f>
        <v>#DIV/0!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394334</v>
      </c>
      <c r="D24" s="38">
        <f>+D25+D26</f>
        <v>0.1880895177396098</v>
      </c>
      <c r="E24" s="28"/>
      <c r="F24" s="44">
        <f>F25+F26</f>
        <v>394422</v>
      </c>
      <c r="G24" s="38">
        <f>+G25+G26</f>
        <v>0.18619285180177797</v>
      </c>
      <c r="H24" s="33"/>
      <c r="I24" s="44">
        <f>I25+I26</f>
        <v>369278</v>
      </c>
      <c r="J24" s="38">
        <f>+J25+J26</f>
        <v>0.18138727040347688</v>
      </c>
      <c r="K24" s="33"/>
      <c r="L24" s="44">
        <f>L25+L26</f>
        <v>0</v>
      </c>
      <c r="M24" s="38" t="e">
        <f>+M25+M26</f>
        <v>#DIV/0!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226378</v>
      </c>
      <c r="D25" s="41">
        <f>C25/C$15</f>
        <v>0.10797782805149288</v>
      </c>
      <c r="E25" s="28"/>
      <c r="F25" s="44">
        <v>225701</v>
      </c>
      <c r="G25" s="41">
        <f>F25/F$15</f>
        <v>0.10654555994471174</v>
      </c>
      <c r="H25" s="33"/>
      <c r="I25" s="44">
        <v>222544</v>
      </c>
      <c r="J25" s="41">
        <f>I25/I$15</f>
        <v>0.10931235736943809</v>
      </c>
      <c r="K25" s="33"/>
      <c r="L25" s="44">
        <v>0</v>
      </c>
      <c r="M25" s="41" t="e">
        <f>L25/L$15</f>
        <v>#DIV/0!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167956</v>
      </c>
      <c r="D26" s="41">
        <f>C26/C$15</f>
        <v>8.0111689688116938E-2</v>
      </c>
      <c r="E26" s="28"/>
      <c r="F26" s="44">
        <v>168721</v>
      </c>
      <c r="G26" s="41">
        <f>F26/F$15</f>
        <v>7.9647291857066246E-2</v>
      </c>
      <c r="H26" s="33"/>
      <c r="I26" s="44">
        <v>146734</v>
      </c>
      <c r="J26" s="41">
        <f>I26/I$15</f>
        <v>7.207491303403879E-2</v>
      </c>
      <c r="K26" s="33"/>
      <c r="L26" s="44">
        <v>0</v>
      </c>
      <c r="M26" s="41" t="e">
        <f>L26/L$15</f>
        <v>#DIV/0!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C29+C28</f>
        <v>1597497</v>
      </c>
      <c r="D27" s="38">
        <f>+D28+D29+D30</f>
        <v>0.76197446915678957</v>
      </c>
      <c r="E27" s="28"/>
      <c r="F27" s="44">
        <f>F29+F28</f>
        <v>1614175</v>
      </c>
      <c r="G27" s="38">
        <f>+G28+G29+G30</f>
        <v>0.76199564567172973</v>
      </c>
      <c r="H27" s="33"/>
      <c r="I27" s="44">
        <f>I29+I28</f>
        <v>1574218</v>
      </c>
      <c r="J27" s="38">
        <f>+J28+J29+J30</f>
        <v>0.77324700101284283</v>
      </c>
      <c r="K27" s="33"/>
      <c r="L27" s="44">
        <f>L29+L28</f>
        <v>0</v>
      </c>
      <c r="M27" s="38" t="e">
        <f>+M28+M29+M30</f>
        <v>#DIV/0!</v>
      </c>
      <c r="N27" s="33"/>
      <c r="O27" s="44">
        <f>O28+O29</f>
        <v>0</v>
      </c>
      <c r="P27" s="38" t="e">
        <f>+P28+P29+P30</f>
        <v>#DIV/0!</v>
      </c>
      <c r="Q27" s="33"/>
      <c r="R27" s="44">
        <f>R29+R28</f>
        <v>0</v>
      </c>
      <c r="S27" s="38" t="e">
        <f>+S28+S29+S30</f>
        <v>#DIV/0!</v>
      </c>
      <c r="T27" s="33"/>
      <c r="U27" s="44">
        <f>U29+U28</f>
        <v>0</v>
      </c>
      <c r="V27" s="38" t="e">
        <f>+V28+V29+V30</f>
        <v>#DIV/0!</v>
      </c>
      <c r="W27" s="33"/>
      <c r="X27" s="44">
        <f>X29+X28</f>
        <v>0</v>
      </c>
      <c r="Y27" s="38" t="e">
        <f>+Y28+Y29+Y30</f>
        <v>#DIV/0!</v>
      </c>
      <c r="Z27" s="33"/>
      <c r="AA27" s="44">
        <f>AA29+AA28</f>
        <v>0</v>
      </c>
      <c r="AB27" s="38" t="e">
        <f>+AB28+AB29+AB30</f>
        <v>#DIV/0!</v>
      </c>
      <c r="AC27" s="33"/>
      <c r="AD27" s="44">
        <f>AD29+AD28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AK29+AK28</f>
        <v>#DIV/0!</v>
      </c>
      <c r="AL27" s="33"/>
      <c r="AM27" s="34">
        <f>IF((I27+F27+I27+L27+O27+R27+U27+X27+AA27+AD27+AG27+AJ27+C27)=0,0,1)</f>
        <v>1</v>
      </c>
      <c r="AN27" s="34"/>
    </row>
    <row r="28" spans="1:40" x14ac:dyDescent="0.3">
      <c r="A28" s="39" t="s">
        <v>29</v>
      </c>
      <c r="B28" s="40"/>
      <c r="C28" s="44">
        <v>69868</v>
      </c>
      <c r="D28" s="41">
        <f>C28/C$15</f>
        <v>3.3325653951804965E-2</v>
      </c>
      <c r="E28" s="28"/>
      <c r="F28" s="44">
        <v>72807</v>
      </c>
      <c r="G28" s="41">
        <f>F28/F$15</f>
        <v>3.4369642061376014E-2</v>
      </c>
      <c r="H28" s="33"/>
      <c r="I28" s="44">
        <v>69853</v>
      </c>
      <c r="J28" s="41">
        <f>I28/I$15</f>
        <v>3.4311399540438561E-2</v>
      </c>
      <c r="K28" s="33"/>
      <c r="L28" s="44">
        <v>0</v>
      </c>
      <c r="M28" s="41" t="e">
        <f>L28/L$15</f>
        <v>#DIV/0!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>
        <v>0</v>
      </c>
      <c r="AB28" s="41" t="e">
        <f>AA28/AA$15</f>
        <v>#DIV/0!</v>
      </c>
      <c r="AC28" s="33"/>
      <c r="AD28" s="44">
        <v>0</v>
      </c>
      <c r="AE28" s="41" t="e">
        <f>AD28/AD$15</f>
        <v>#DIV/0!</v>
      </c>
      <c r="AF28" s="33"/>
      <c r="AG28" s="44">
        <v>0</v>
      </c>
      <c r="AH28" s="41" t="e">
        <f>AG28/AG$15</f>
        <v>#DIV/0!</v>
      </c>
      <c r="AI28" s="33"/>
      <c r="AJ28" s="44">
        <v>0</v>
      </c>
      <c r="AK28" s="41" t="e">
        <f>AJ28/AJ15</f>
        <v>#DIV/0!</v>
      </c>
      <c r="AL28" s="33"/>
      <c r="AM28" s="34">
        <f t="shared" si="1"/>
        <v>1</v>
      </c>
      <c r="AN28" s="34"/>
    </row>
    <row r="29" spans="1:40" x14ac:dyDescent="0.3">
      <c r="A29" s="39" t="s">
        <v>30</v>
      </c>
      <c r="B29" s="40"/>
      <c r="C29" s="44">
        <v>1527629</v>
      </c>
      <c r="D29" s="41">
        <f>C29/C$15</f>
        <v>0.72864881520498459</v>
      </c>
      <c r="E29" s="28"/>
      <c r="F29" s="44">
        <v>1541368</v>
      </c>
      <c r="G29" s="41">
        <f>F29/F$15</f>
        <v>0.72762600361035368</v>
      </c>
      <c r="H29" s="33"/>
      <c r="I29" s="44">
        <v>1504365</v>
      </c>
      <c r="J29" s="41">
        <f>I29/I$15</f>
        <v>0.73893560147240422</v>
      </c>
      <c r="K29" s="33"/>
      <c r="L29" s="44">
        <v>0</v>
      </c>
      <c r="M29" s="41" t="e">
        <f>L29/L$15</f>
        <v>#DIV/0!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 t="e">
        <f>L30/L$15</f>
        <v>#DIV/0!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 t="e">
        <f>M32</f>
        <v>#DIV/0!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 t="e">
        <f t="shared" ref="M32:M40" si="5">L32/L$15</f>
        <v>#DIV/0!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 t="e">
        <f t="shared" si="5"/>
        <v>#DIV/0!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 t="e">
        <f t="shared" si="5"/>
        <v>#DIV/0!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 t="e">
        <f t="shared" si="5"/>
        <v>#DIV/0!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 t="e">
        <f t="shared" si="5"/>
        <v>#DIV/0!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 t="e">
        <f t="shared" si="5"/>
        <v>#DIV/0!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 t="e">
        <f t="shared" si="5"/>
        <v>#DIV/0!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 t="e">
        <f t="shared" si="5"/>
        <v>#DIV/0!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25623</v>
      </c>
      <c r="D40" s="50">
        <f t="shared" si="2"/>
        <v>1.2221664155365812E-2</v>
      </c>
      <c r="E40" s="28"/>
      <c r="F40" s="49">
        <v>26117</v>
      </c>
      <c r="G40" s="50">
        <f t="shared" si="3"/>
        <v>1.232892361609402E-2</v>
      </c>
      <c r="H40" s="33"/>
      <c r="I40" s="49">
        <v>34291</v>
      </c>
      <c r="J40" s="50">
        <f t="shared" si="4"/>
        <v>1.6843545755245711E-2</v>
      </c>
      <c r="K40" s="33"/>
      <c r="L40" s="49">
        <v>0</v>
      </c>
      <c r="M40" s="50" t="e">
        <f t="shared" si="5"/>
        <v>#DIV/0!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55890861</v>
      </c>
      <c r="D45" s="65">
        <v>77206243</v>
      </c>
      <c r="E45" s="66"/>
      <c r="F45" s="67">
        <v>45217199</v>
      </c>
      <c r="G45" s="65">
        <v>63634222</v>
      </c>
      <c r="H45" s="66"/>
      <c r="I45" s="67">
        <v>41643268</v>
      </c>
      <c r="J45" s="65">
        <v>56698592</v>
      </c>
      <c r="K45" s="68"/>
      <c r="L45" s="67"/>
      <c r="M45" s="65"/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12976414</v>
      </c>
      <c r="D46" s="73">
        <v>18011980</v>
      </c>
      <c r="E46" s="68"/>
      <c r="F46" s="74">
        <v>12938893</v>
      </c>
      <c r="G46" s="73">
        <v>18202746</v>
      </c>
      <c r="H46" s="75"/>
      <c r="I46" s="74">
        <v>19888360</v>
      </c>
      <c r="J46" s="73">
        <v>27010140</v>
      </c>
      <c r="K46" s="68"/>
      <c r="L46" s="74"/>
      <c r="M46" s="73"/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RFDS - 5013</vt:lpstr>
      <vt:lpstr>RFDT - 5014</vt:lpstr>
      <vt:lpstr>RFGT - 5015</vt:lpstr>
      <vt:lpstr>FWR75 - 5017</vt:lpstr>
      <vt:lpstr>RFA - 5018</vt:lpstr>
      <vt:lpstr>RFHYD - 5020</vt:lpstr>
      <vt:lpstr>RSK - 5021</vt:lpstr>
      <vt:lpstr>RFUR - 5022</vt:lpstr>
      <vt:lpstr>RSP - 5023</vt:lpstr>
      <vt:lpstr>RFAA - 5024</vt:lpstr>
      <vt:lpstr>RFEA - 5025</vt:lpstr>
      <vt:lpstr>RFEMA - 5026</vt:lpstr>
      <vt:lpstr>RSB - 5027</vt:lpstr>
      <vt:lpstr>RFM - 5034</vt:lpstr>
      <vt:lpstr>RRF - 5200 </vt:lpstr>
      <vt:lpstr>RKZF - 5300</vt:lpstr>
      <vt:lpstr>RZZF - 5310</vt:lpstr>
      <vt:lpstr>RBZF - 5320</vt:lpstr>
      <vt:lpstr>RCHF - 5330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Osvaldova</dc:creator>
  <cp:lastModifiedBy>Martina Dvorakova 2</cp:lastModifiedBy>
  <cp:lastPrinted>2023-11-08T12:40:15Z</cp:lastPrinted>
  <dcterms:created xsi:type="dcterms:W3CDTF">2023-09-27T11:54:57Z</dcterms:created>
  <dcterms:modified xsi:type="dcterms:W3CDTF">2025-04-11T11:48:47Z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2023-09-27T11:55:13Z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aa469c5d-94a1-4a02-a0fa-06ab133af912</vt:lpwstr>
  </property>
  <property fmtid="{D5CDD505-2E9C-101B-9397-08002B2CF9AE}" pid="8" name="MSIP_Label_2a6524ed-fb1a-49fd-bafe-15c5e5ffd047_ContentBits">
    <vt:lpwstr>0</vt:lpwstr>
  </property>
</Properties>
</file>