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BAB0DDAF-3C1F-423E-8CC0-6E43CEB3BCCD}" xr6:coauthVersionLast="47" xr6:coauthVersionMax="47" xr10:uidLastSave="{00000000-0000-0000-0000-000000000000}"/>
  <bookViews>
    <workbookView xWindow="-108" yWindow="-108" windowWidth="23256" windowHeight="12576" tabRatio="808" firstSheet="2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67" l="1"/>
  <c r="E29" i="67"/>
  <c r="E26" i="67"/>
  <c r="E23" i="67"/>
  <c r="E21" i="67"/>
  <c r="D47" i="66"/>
  <c r="E29" i="66"/>
  <c r="E26" i="66"/>
  <c r="E23" i="66"/>
  <c r="E21" i="66"/>
  <c r="D47" i="65"/>
  <c r="E29" i="65"/>
  <c r="E26" i="65"/>
  <c r="E23" i="65"/>
  <c r="E21" i="65"/>
  <c r="D47" i="64"/>
  <c r="E29" i="64"/>
  <c r="E26" i="64"/>
  <c r="E23" i="64"/>
  <c r="E21" i="64"/>
  <c r="D47" i="63"/>
  <c r="E29" i="63"/>
  <c r="E26" i="63"/>
  <c r="E23" i="63"/>
  <c r="E21" i="63"/>
  <c r="D47" i="62"/>
  <c r="E29" i="62"/>
  <c r="E26" i="62"/>
  <c r="E23" i="62"/>
  <c r="E21" i="62"/>
  <c r="D47" i="61"/>
  <c r="E29" i="61"/>
  <c r="E26" i="61"/>
  <c r="E23" i="61"/>
  <c r="E21" i="61"/>
  <c r="E29" i="60"/>
  <c r="D47" i="60"/>
  <c r="E26" i="60"/>
  <c r="E23" i="60"/>
  <c r="E21" i="60"/>
  <c r="E20" i="67" l="1"/>
  <c r="F28" i="67" s="1"/>
  <c r="E20" i="66"/>
  <c r="F21" i="66" s="1"/>
  <c r="E20" i="65"/>
  <c r="F21" i="65" s="1"/>
  <c r="E20" i="64"/>
  <c r="F28" i="64" s="1"/>
  <c r="E20" i="63"/>
  <c r="F22" i="63" s="1"/>
  <c r="E20" i="62"/>
  <c r="F28" i="62" s="1"/>
  <c r="E20" i="61"/>
  <c r="F28" i="61" s="1"/>
  <c r="E20" i="60"/>
  <c r="F22" i="60" s="1"/>
  <c r="F32" i="67" l="1"/>
  <c r="F25" i="67"/>
  <c r="F21" i="67"/>
  <c r="F31" i="67"/>
  <c r="F34" i="67"/>
  <c r="F24" i="67"/>
  <c r="F22" i="67"/>
  <c r="F33" i="67"/>
  <c r="F27" i="67"/>
  <c r="F26" i="67" s="1"/>
  <c r="F30" i="67"/>
  <c r="F31" i="66"/>
  <c r="F25" i="66"/>
  <c r="F22" i="66"/>
  <c r="F32" i="66"/>
  <c r="F28" i="66"/>
  <c r="F33" i="66"/>
  <c r="F24" i="66"/>
  <c r="F27" i="66"/>
  <c r="F30" i="66"/>
  <c r="F34" i="66"/>
  <c r="F32" i="65"/>
  <c r="F31" i="65"/>
  <c r="F33" i="65"/>
  <c r="F34" i="65"/>
  <c r="F25" i="65"/>
  <c r="F27" i="65"/>
  <c r="F24" i="65"/>
  <c r="F23" i="65" s="1"/>
  <c r="F22" i="65"/>
  <c r="F30" i="65"/>
  <c r="F28" i="65"/>
  <c r="F25" i="64"/>
  <c r="F31" i="64"/>
  <c r="F32" i="64"/>
  <c r="F27" i="64"/>
  <c r="F26" i="64" s="1"/>
  <c r="F22" i="64"/>
  <c r="F21" i="64"/>
  <c r="F33" i="64"/>
  <c r="F34" i="64"/>
  <c r="F24" i="64"/>
  <c r="F30" i="64"/>
  <c r="F30" i="63"/>
  <c r="F33" i="63"/>
  <c r="F21" i="63"/>
  <c r="F27" i="63"/>
  <c r="F28" i="63"/>
  <c r="F25" i="63"/>
  <c r="F31" i="63"/>
  <c r="F32" i="63"/>
  <c r="F34" i="63"/>
  <c r="F24" i="63"/>
  <c r="F22" i="62"/>
  <c r="F24" i="62"/>
  <c r="F25" i="62"/>
  <c r="F34" i="62"/>
  <c r="F32" i="62"/>
  <c r="F21" i="62"/>
  <c r="F31" i="62"/>
  <c r="F33" i="62"/>
  <c r="F27" i="62"/>
  <c r="F26" i="62" s="1"/>
  <c r="F30" i="62"/>
  <c r="F31" i="61"/>
  <c r="F33" i="61"/>
  <c r="F21" i="61"/>
  <c r="F34" i="61"/>
  <c r="F25" i="61"/>
  <c r="F22" i="61"/>
  <c r="F32" i="61"/>
  <c r="F27" i="61"/>
  <c r="F26" i="61" s="1"/>
  <c r="F24" i="61"/>
  <c r="F30" i="61"/>
  <c r="F24" i="60"/>
  <c r="F28" i="60"/>
  <c r="F30" i="60"/>
  <c r="F25" i="60"/>
  <c r="F31" i="60"/>
  <c r="F32" i="60"/>
  <c r="F27" i="60"/>
  <c r="F21" i="60"/>
  <c r="F34" i="60"/>
  <c r="F33" i="60"/>
  <c r="F29" i="67" l="1"/>
  <c r="F23" i="67"/>
  <c r="F29" i="66"/>
  <c r="F23" i="66"/>
  <c r="F26" i="66"/>
  <c r="F26" i="65"/>
  <c r="F29" i="65"/>
  <c r="F23" i="64"/>
  <c r="F29" i="64"/>
  <c r="F20" i="64" s="1"/>
  <c r="F29" i="63"/>
  <c r="F23" i="63"/>
  <c r="F26" i="63"/>
  <c r="F23" i="62"/>
  <c r="F29" i="62"/>
  <c r="F29" i="61"/>
  <c r="F23" i="61"/>
  <c r="F20" i="61" s="1"/>
  <c r="F23" i="60"/>
  <c r="F26" i="60"/>
  <c r="F29" i="60"/>
  <c r="F20" i="67" l="1"/>
  <c r="F20" i="66"/>
  <c r="F20" i="65"/>
  <c r="F20" i="63"/>
  <c r="F20" i="62"/>
  <c r="F20" i="60"/>
</calcChain>
</file>

<file path=xl/sharedStrings.xml><?xml version="1.0" encoding="utf-8"?>
<sst xmlns="http://schemas.openxmlformats.org/spreadsheetml/2006/main" count="424" uniqueCount="53">
  <si>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</si>
  <si>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</si>
  <si>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</si>
  <si>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Forma fondu</t>
  </si>
  <si>
    <t>otevřený podílový fond</t>
  </si>
  <si>
    <t>Měna</t>
  </si>
  <si>
    <t>CZK</t>
  </si>
  <si>
    <t>Typ fondu</t>
  </si>
  <si>
    <t>speciální</t>
  </si>
  <si>
    <t>Jmenovitá hodnota PL, Kč</t>
  </si>
  <si>
    <t>-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</si>
  <si>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</si>
  <si>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</si>
  <si>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</si>
  <si>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</si>
  <si>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</si>
  <si>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</si>
  <si>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</si>
  <si>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</si>
  <si>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</si>
  <si>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</si>
  <si>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</si>
  <si>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</si>
  <si>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</si>
  <si>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</si>
  <si>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</si>
  <si>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</si>
  <si>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</si>
  <si>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</si>
  <si>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</si>
  <si>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</si>
  <si>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</si>
  <si>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</si>
  <si>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</si>
  <si>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</si>
  <si>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</si>
  <si>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CZ0008475027</t>
  </si>
  <si>
    <t>Raiffeisen investiční společnost a.s.
Praha 4, Hvězdova 1716/2b, PSČ 140 78, IČ: 29146739
zapsaná v obchodním rejstříku vedeném Městským soudem v Praze, oddíl B, vložka 18837
http://www.rfis.cz</t>
  </si>
  <si>
    <t>Raiffeisen strategie progresivní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</si>
  <si>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</si>
  <si>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</si>
  <si>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</si>
  <si>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Vydané vládními institucemi</t>
  </si>
  <si>
    <t xml:space="preserve">  Státní bezkupónové dluhopisy a ostatní cenné papíry               přijímané centrální bankou k refinancování</t>
  </si>
  <si>
    <t>ISIN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</si>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</sst>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5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0" fontId="1" fillId="0" borderId="0" xfId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horizontal="left" vertical="top"/>
    </xf>
    <xf numFmtId="0" fontId="1" fillId="0" borderId="0" xfId="1" applyFont="1" applyFill="1" applyBorder="1" applyProtection="1"/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" fillId="0" borderId="0" xfId="1" applyFill="1"/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8" fillId="0" borderId="20" xfId="1" applyFont="1" applyFill="1" applyBorder="1" applyAlignment="1">
      <alignment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Border="1" applyAlignment="1">
      <alignment vertical="center"/>
    </xf>
    <xf numFmtId="3" fontId="1" fillId="0" borderId="0" xfId="1" applyNumberFormat="1"/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9" xfId="1" applyFont="1" applyFill="1" applyBorder="1" applyAlignment="1">
      <alignment horizontal="left" vertical="center" indent="1"/>
    </xf>
    <xf numFmtId="0" fontId="1" fillId="0" borderId="30" xfId="1" applyFont="1" applyBorder="1" applyAlignment="1">
      <alignment vertical="center"/>
    </xf>
    <xf numFmtId="0" fontId="17" fillId="0" borderId="31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0" fillId="0" borderId="36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0" fontId="1" fillId="0" borderId="38" xfId="1" applyFont="1" applyFill="1" applyBorder="1" applyAlignment="1">
      <alignment horizontal="left" vertical="center" indent="1"/>
    </xf>
    <xf numFmtId="0" fontId="17" fillId="0" borderId="1" xfId="1" applyFont="1" applyFill="1" applyBorder="1" applyAlignment="1" applyProtection="1">
      <alignment horizontal="center" vertical="center" wrapText="1"/>
    </xf>
    <xf numFmtId="3" fontId="1" fillId="0" borderId="39" xfId="1" applyNumberFormat="1" applyBorder="1" applyAlignment="1">
      <alignment horizontal="right" indent="1"/>
    </xf>
    <xf numFmtId="3" fontId="1" fillId="0" borderId="2" xfId="1" applyNumberFormat="1" applyBorder="1" applyAlignment="1">
      <alignment horizontal="right" indent="1"/>
    </xf>
    <xf numFmtId="3" fontId="1" fillId="0" borderId="3" xfId="1" applyNumberFormat="1" applyBorder="1" applyAlignment="1">
      <alignment horizontal="right" indent="1"/>
    </xf>
    <xf numFmtId="4" fontId="9" fillId="0" borderId="0" xfId="1" applyNumberFormat="1" applyFont="1" applyFill="1" applyBorder="1" applyAlignment="1" applyProtection="1">
      <alignment vertical="center" wrapText="1"/>
    </xf>
    <xf numFmtId="4" fontId="17" fillId="0" borderId="0" xfId="1" applyNumberFormat="1" applyFont="1" applyFill="1" applyBorder="1" applyAlignment="1" applyProtection="1">
      <alignment horizontal="center" vertical="center" wrapText="1"/>
    </xf>
    <xf numFmtId="0" fontId="20" fillId="2" borderId="0" xfId="2" applyFont="1" applyFill="1" applyAlignment="1">
      <alignment horizontal="centerContinuous" vertical="center" wrapText="1"/>
    </xf>
    <xf numFmtId="0" fontId="21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22" fillId="0" borderId="0" xfId="1" applyFont="1"/>
    <xf numFmtId="0" fontId="20" fillId="0" borderId="11" xfId="1" applyFont="1" applyFill="1" applyBorder="1" applyAlignment="1">
      <alignment horizontal="right" vertical="center"/>
    </xf>
    <xf numFmtId="14" fontId="20" fillId="0" borderId="14" xfId="1" applyNumberFormat="1" applyFont="1" applyFill="1" applyBorder="1" applyAlignment="1">
      <alignment horizontal="left" vertical="center"/>
    </xf>
    <xf numFmtId="0" fontId="1" fillId="0" borderId="41" xfId="1" applyFont="1" applyFill="1" applyBorder="1" applyAlignment="1">
      <alignment horizontal="left" vertical="center" indent="1"/>
    </xf>
    <xf numFmtId="0" fontId="6" fillId="0" borderId="4" xfId="1" applyFont="1" applyFill="1" applyBorder="1" applyAlignment="1" applyProtection="1">
      <alignment horizontal="center"/>
      <protection hidden="1"/>
    </xf>
    <xf numFmtId="0" fontId="1" fillId="0" borderId="0" xfId="1" applyBorder="1" applyAlignment="1">
      <alignment horizontal="left" wrapText="1"/>
    </xf>
    <xf numFmtId="3" fontId="1" fillId="0" borderId="15" xfId="1" applyNumberFormat="1" applyBorder="1" applyAlignment="1">
      <alignment horizontal="right" indent="5"/>
    </xf>
    <xf numFmtId="3" fontId="1" fillId="0" borderId="42" xfId="1" applyNumberFormat="1" applyBorder="1" applyAlignment="1">
      <alignment horizontal="right" indent="5"/>
    </xf>
    <xf numFmtId="2" fontId="1" fillId="0" borderId="19" xfId="1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0" fillId="0" borderId="8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distributed"/>
    </xf>
    <xf numFmtId="0" fontId="20" fillId="0" borderId="35" xfId="1" applyFont="1" applyFill="1" applyBorder="1" applyAlignment="1">
      <alignment horizontal="center" vertical="distributed"/>
    </xf>
    <xf numFmtId="0" fontId="20" fillId="0" borderId="13" xfId="1" applyFont="1" applyFill="1" applyBorder="1" applyAlignment="1">
      <alignment horizontal="center" vertical="distributed"/>
    </xf>
    <xf numFmtId="3" fontId="2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Fill="1" applyBorder="1" applyAlignment="1">
      <alignment horizontal="center"/>
    </xf>
    <xf numFmtId="0" fontId="20" fillId="0" borderId="37" xfId="1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2B8D1D-DE2A-4588-8960-BE504EF75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94F4F-6E30-4E35-82DB-64A5EB646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3C4971-E280-4F2E-86B4-12DA29310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111687-03A2-4DA7-A8AD-90180429C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C620B8-9940-4D20-80F5-303146A3C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F15B7-F84E-4E4B-A298-33C97AE4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0A8C97-D326-481C-A90B-168D6F2E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0F512E-6466-4729-B0CD-D33AC48BF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AF13-9513-4181-A779-49D6C4D3C351}">
  <sheetPr>
    <pageSetUpPr fitToPage="1"/>
  </sheetPr>
  <dimension ref="A1:H51"/>
  <sheetViews>
    <sheetView workbookViewId="0">
      <selection activeCell="H9" sqref="H9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44957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1234810</v>
      </c>
      <c r="F20" s="56">
        <f>+F23+F26+F29+F34+F21</f>
        <v>100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78772</v>
      </c>
      <c r="F23" s="61">
        <f>+F24+F25</f>
        <v>6.3792810229913917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78772</v>
      </c>
      <c r="F24" s="61">
        <f>E24/E20*100</f>
        <v>6.3792810229913917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263404</v>
      </c>
      <c r="F26" s="61">
        <f>+F27+F28</f>
        <v>21.331540884832485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164521</v>
      </c>
      <c r="F27" s="61">
        <f>E27/$E$20*100</f>
        <v>13.323588244345283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98883</v>
      </c>
      <c r="F28" s="61">
        <f>E28/$E$20*100</f>
        <v>8.0079526404872006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808390</v>
      </c>
      <c r="F29" s="61">
        <f>+F30+F31+F32</f>
        <v>65.466751969938699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87810</v>
      </c>
      <c r="F30" s="61">
        <f>E30/$E$20*100</f>
        <v>7.1112154906422846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720580</v>
      </c>
      <c r="F31" s="61">
        <f>E31/$E$20*100</f>
        <v>58.355536479296411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84244</v>
      </c>
      <c r="F34" s="74">
        <f>E34/$E$20*100</f>
        <v>6.8224261222374292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45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14572580</v>
      </c>
      <c r="D42" s="91">
        <v>9309262</v>
      </c>
      <c r="E42" s="90">
        <v>15764074</v>
      </c>
      <c r="F42" s="92">
        <v>10090334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44957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1176560240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E39:F39"/>
    <mergeCell ref="C41:F41"/>
    <mergeCell ref="A46:A47"/>
    <mergeCell ref="B46:B47"/>
    <mergeCell ref="C46:D46"/>
    <mergeCell ref="C48:D48"/>
    <mergeCell ref="A21:C21"/>
    <mergeCell ref="A39:A41"/>
    <mergeCell ref="B39:B41"/>
    <mergeCell ref="C39:D3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0E32-004F-4ADD-B349-D889088BED2F}">
  <sheetPr>
    <pageSetUpPr fitToPage="1"/>
  </sheetPr>
  <dimension ref="A1:H51"/>
  <sheetViews>
    <sheetView workbookViewId="0">
      <selection activeCell="G1" sqref="G1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44985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1219993</v>
      </c>
      <c r="F20" s="56">
        <f>+F23+F26+F29+F34+F21</f>
        <v>100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59065</v>
      </c>
      <c r="F23" s="61">
        <f>+F24+F25</f>
        <v>4.841421221269302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59065</v>
      </c>
      <c r="F24" s="61">
        <f>E24/E20*100</f>
        <v>4.841421221269302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255336</v>
      </c>
      <c r="F26" s="61">
        <f>+F27+F28</f>
        <v>20.929300414018769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162795</v>
      </c>
      <c r="F27" s="61">
        <f>E27/$E$20*100</f>
        <v>13.343929022543572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92541</v>
      </c>
      <c r="F28" s="61">
        <f>E28/$E$20*100</f>
        <v>7.5853713914751975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819457</v>
      </c>
      <c r="F29" s="61">
        <f>+F30+F31+F32</f>
        <v>67.168991953232521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77245</v>
      </c>
      <c r="F30" s="61">
        <f>E30/$E$20*100</f>
        <v>6.3315937058655249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742212</v>
      </c>
      <c r="F31" s="61">
        <f>E31/$E$20*100</f>
        <v>60.837398247366991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86135</v>
      </c>
      <c r="F34" s="74">
        <f>E34/$E$20*100</f>
        <v>7.0602864114794102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46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15204648</v>
      </c>
      <c r="D42" s="91">
        <v>11601293</v>
      </c>
      <c r="E42" s="90">
        <v>16882363</v>
      </c>
      <c r="F42" s="92">
        <v>12893440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44985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1168971830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E39:F39"/>
    <mergeCell ref="C41:F41"/>
    <mergeCell ref="A46:A47"/>
    <mergeCell ref="B46:B47"/>
    <mergeCell ref="C46:D46"/>
    <mergeCell ref="C48:D48"/>
    <mergeCell ref="A21:C21"/>
    <mergeCell ref="A39:A41"/>
    <mergeCell ref="B39:B41"/>
    <mergeCell ref="C39:D3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4D0D-AB7A-4A95-BD51-9575E77E16F4}">
  <sheetPr>
    <pageSetUpPr fitToPage="1"/>
  </sheetPr>
  <dimension ref="A1:H51"/>
  <sheetViews>
    <sheetView workbookViewId="0">
      <selection activeCell="G1" sqref="G1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45016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1252771</v>
      </c>
      <c r="F20" s="56">
        <f>+F23+F26+F29+F34+F21</f>
        <v>99.999999999999986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67902</v>
      </c>
      <c r="F23" s="61">
        <f>+F24+F25</f>
        <v>5.4201446233988495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67902</v>
      </c>
      <c r="F24" s="61">
        <f>E24/E20*100</f>
        <v>5.4201446233988495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257243</v>
      </c>
      <c r="F26" s="61">
        <f>+F27+F28</f>
        <v>20.533920405245652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165596</v>
      </c>
      <c r="F27" s="61">
        <f>E27/$E$20*100</f>
        <v>13.218377500756324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91647</v>
      </c>
      <c r="F28" s="61">
        <f>E28/$E$20*100</f>
        <v>7.3155429044893276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822719</v>
      </c>
      <c r="F29" s="61">
        <f>+F30+F31+F32</f>
        <v>65.671938446851016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71341</v>
      </c>
      <c r="F30" s="61">
        <f>E30/$E$20*100</f>
        <v>5.6946560863876954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751378</v>
      </c>
      <c r="F31" s="61">
        <f>E31/$E$20*100</f>
        <v>59.977282360463327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104907</v>
      </c>
      <c r="F34" s="74">
        <f>E34/$E$20*100</f>
        <v>8.373996524504479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47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18878528</v>
      </c>
      <c r="D42" s="91">
        <v>11961940</v>
      </c>
      <c r="E42" s="90">
        <v>20512270</v>
      </c>
      <c r="F42" s="92">
        <v>13024840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45016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1189307175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C48:D48"/>
    <mergeCell ref="A21:C21"/>
    <mergeCell ref="A39:A41"/>
    <mergeCell ref="B39:B41"/>
    <mergeCell ref="C39:D39"/>
    <mergeCell ref="E39:F39"/>
    <mergeCell ref="C41:F41"/>
    <mergeCell ref="A46:A47"/>
    <mergeCell ref="B46:B47"/>
    <mergeCell ref="C46:D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E802-78E9-4ED4-B6A3-C431AE23E00C}">
  <sheetPr>
    <pageSetUpPr fitToPage="1"/>
  </sheetPr>
  <dimension ref="A1:H51"/>
  <sheetViews>
    <sheetView workbookViewId="0">
      <selection activeCell="H9" sqref="H9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45046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1273965</v>
      </c>
      <c r="F20" s="56">
        <f>+F23+F26+F29+F34+F21</f>
        <v>100.00000000000001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81822</v>
      </c>
      <c r="F23" s="61">
        <f>+F24+F25</f>
        <v>6.4226254253452799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81822</v>
      </c>
      <c r="F24" s="61">
        <f>E24/E20*100</f>
        <v>6.4226254253452799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259692</v>
      </c>
      <c r="F26" s="61">
        <f>+F27+F28</f>
        <v>20.384547456170303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166990</v>
      </c>
      <c r="F27" s="61">
        <f>E27/$E$20*100</f>
        <v>13.107895428838312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92702</v>
      </c>
      <c r="F28" s="61">
        <f>E28/$E$20*100</f>
        <v>7.2766520273319912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823997</v>
      </c>
      <c r="F29" s="61">
        <f>+F30+F31+F32</f>
        <v>64.679720400481969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62841</v>
      </c>
      <c r="F30" s="61">
        <f>E30/$E$20*100</f>
        <v>4.9327100823021039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761156</v>
      </c>
      <c r="F31" s="61">
        <f>E31/$E$20*100</f>
        <v>59.747010318179861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108454</v>
      </c>
      <c r="F34" s="74">
        <f>E34/$E$20*100</f>
        <v>8.5131067180024562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48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10963666</v>
      </c>
      <c r="D42" s="91">
        <v>11889744</v>
      </c>
      <c r="E42" s="90">
        <v>12141948</v>
      </c>
      <c r="F42" s="92">
        <v>13156744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45046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1196635451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E39:F39"/>
    <mergeCell ref="C41:F41"/>
    <mergeCell ref="A46:A47"/>
    <mergeCell ref="B46:B47"/>
    <mergeCell ref="C46:D46"/>
    <mergeCell ref="C48:D48"/>
    <mergeCell ref="A21:C21"/>
    <mergeCell ref="A39:A41"/>
    <mergeCell ref="B39:B41"/>
    <mergeCell ref="C39:D3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ECF1-B986-40B3-A693-277CE176A439}">
  <sheetPr>
    <pageSetUpPr fitToPage="1"/>
  </sheetPr>
  <dimension ref="A1:H51"/>
  <sheetViews>
    <sheetView workbookViewId="0">
      <selection activeCell="G4" sqref="G4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45077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1254754</v>
      </c>
      <c r="F20" s="56">
        <f>+F23+F26+F29+F34+F21</f>
        <v>100.00000000000001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54439</v>
      </c>
      <c r="F23" s="61">
        <f>+F24+F25</f>
        <v>4.3386193628392498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54439</v>
      </c>
      <c r="F24" s="61">
        <f>E24/E20*100</f>
        <v>4.3386193628392498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259683</v>
      </c>
      <c r="F26" s="61">
        <f>+F27+F28</f>
        <v>20.695929241907177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166257</v>
      </c>
      <c r="F27" s="61">
        <f>E27/$E$20*100</f>
        <v>13.250166964998716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93426</v>
      </c>
      <c r="F28" s="61">
        <f>E28/$E$20*100</f>
        <v>7.4457622769084617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863364</v>
      </c>
      <c r="F29" s="61">
        <f>+F30+F31+F32</f>
        <v>68.807431576229291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56890</v>
      </c>
      <c r="F30" s="61">
        <f>E30/$E$20*100</f>
        <v>4.5339564568034847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806474</v>
      </c>
      <c r="F31" s="61">
        <f>E31/$E$20*100</f>
        <v>64.273475119425811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77268</v>
      </c>
      <c r="F34" s="74">
        <f>E34/$E$20*100</f>
        <v>6.158019819024287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49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11740401</v>
      </c>
      <c r="D42" s="91">
        <v>12957928</v>
      </c>
      <c r="E42" s="90">
        <v>13111114</v>
      </c>
      <c r="F42" s="92">
        <v>14439218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45077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1204352733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C48:D48"/>
    <mergeCell ref="A21:C21"/>
    <mergeCell ref="A39:A41"/>
    <mergeCell ref="B39:B41"/>
    <mergeCell ref="C39:D39"/>
    <mergeCell ref="E39:F39"/>
    <mergeCell ref="C41:F41"/>
    <mergeCell ref="A46:A47"/>
    <mergeCell ref="B46:B47"/>
    <mergeCell ref="C46:D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223D-ECB2-46D0-BC4D-3CC2DD94CD67}">
  <sheetPr>
    <pageSetUpPr fitToPage="1"/>
  </sheetPr>
  <dimension ref="A1:H51"/>
  <sheetViews>
    <sheetView topLeftCell="A19" workbookViewId="0">
      <selection activeCell="H6" sqref="H6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45107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1306464</v>
      </c>
      <c r="F20" s="56">
        <f>+F23+F26+F29+F34+F21</f>
        <v>100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42962</v>
      </c>
      <c r="F23" s="61">
        <f>+F24+F25</f>
        <v>3.2884182036397478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42962</v>
      </c>
      <c r="F24" s="61">
        <f>E24/E20*100</f>
        <v>3.2884182036397478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261732</v>
      </c>
      <c r="F26" s="61">
        <f>+F27+F28</f>
        <v>20.033617459034463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168209</v>
      </c>
      <c r="F27" s="61">
        <f>E27/$E$20*100</f>
        <v>12.875134714772088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93523</v>
      </c>
      <c r="F28" s="61">
        <f>E28/$E$20*100</f>
        <v>7.1584827442623764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913227</v>
      </c>
      <c r="F29" s="61">
        <f>+F30+F31+F32</f>
        <v>69.900663164082587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58494</v>
      </c>
      <c r="F30" s="61">
        <f>E30/$E$20*100</f>
        <v>4.4772760673083987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854733</v>
      </c>
      <c r="F31" s="61">
        <f>E31/$E$20*100</f>
        <v>65.423387096774192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88543</v>
      </c>
      <c r="F34" s="74">
        <f>E34/$E$20*100</f>
        <v>6.7773011732431971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50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14189614</v>
      </c>
      <c r="D42" s="91">
        <v>13345507</v>
      </c>
      <c r="E42" s="90">
        <v>16338574</v>
      </c>
      <c r="F42" s="92">
        <v>15336726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45107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1248968973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E39:F39"/>
    <mergeCell ref="C41:F41"/>
    <mergeCell ref="A46:A47"/>
    <mergeCell ref="B46:B47"/>
    <mergeCell ref="C46:D46"/>
    <mergeCell ref="C48:D48"/>
    <mergeCell ref="A21:C21"/>
    <mergeCell ref="A39:A41"/>
    <mergeCell ref="B39:B41"/>
    <mergeCell ref="C39:D3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CF8F-9559-4A80-9EAE-5EC322F163E9}">
  <sheetPr>
    <pageSetUpPr fitToPage="1"/>
  </sheetPr>
  <dimension ref="A1:H51"/>
  <sheetViews>
    <sheetView workbookViewId="0">
      <selection activeCell="H18" sqref="H18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45138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1326527</v>
      </c>
      <c r="F20" s="56">
        <f>+F23+F26+F29+F34+F21</f>
        <v>100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55622</v>
      </c>
      <c r="F23" s="61">
        <f>+F24+F25</f>
        <v>4.1930544949330093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55622</v>
      </c>
      <c r="F24" s="61">
        <f>E24/E20*100</f>
        <v>4.1930544949330093</v>
      </c>
    </row>
    <row r="25" spans="1:8" hidden="1" x14ac:dyDescent="0.25">
      <c r="A25" s="62" t="s">
        <v>20</v>
      </c>
      <c r="B25" s="63"/>
      <c r="C25" s="63"/>
      <c r="D25" s="59">
        <v>5</v>
      </c>
      <c r="E25" s="60">
        <v>0</v>
      </c>
      <c r="F25" s="61">
        <f>E25/E20*100</f>
        <v>0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264607</v>
      </c>
      <c r="F26" s="61">
        <f>+F27+F28</f>
        <v>19.947351241248764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169998</v>
      </c>
      <c r="F27" s="61">
        <f>E27/$E$20*100</f>
        <v>12.815268743116423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94609</v>
      </c>
      <c r="F28" s="61">
        <f>E28/$E$20*100</f>
        <v>7.1320824981323412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942100</v>
      </c>
      <c r="F29" s="61">
        <f>+F30+F31+F32</f>
        <v>71.020039546876916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59146</v>
      </c>
      <c r="F30" s="61">
        <f>E30/$E$20*100</f>
        <v>4.4587106029504113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882954</v>
      </c>
      <c r="F31" s="61">
        <f>E31/$E$20*100</f>
        <v>66.561328943926512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64198</v>
      </c>
      <c r="F34" s="74">
        <f>E34/$E$20*100</f>
        <v>4.839554716941306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51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18030898</v>
      </c>
      <c r="D42" s="91">
        <v>8815420</v>
      </c>
      <c r="E42" s="90">
        <v>21177369</v>
      </c>
      <c r="F42" s="92">
        <v>10309123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45138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1291711350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E39:F39"/>
    <mergeCell ref="C41:F41"/>
    <mergeCell ref="A46:A47"/>
    <mergeCell ref="B46:B47"/>
    <mergeCell ref="C46:D46"/>
    <mergeCell ref="C48:D48"/>
    <mergeCell ref="A21:C21"/>
    <mergeCell ref="A39:A41"/>
    <mergeCell ref="B39:B41"/>
    <mergeCell ref="C39:D3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1B04-9A47-4B07-9216-529681118470}">
  <sheetPr>
    <pageSetUpPr fitToPage="1"/>
  </sheetPr>
  <dimension ref="A1:H51"/>
  <sheetViews>
    <sheetView tabSelected="1" workbookViewId="0">
      <selection activeCell="H8" sqref="H8"/>
    </sheetView>
  </sheetViews>
  <sheetFormatPr defaultColWidth="9.109375" defaultRowHeight="13.2" x14ac:dyDescent="0.25"/>
  <cols>
    <col min="1" max="2" width="18.33203125" style="2" customWidth="1"/>
    <col min="3" max="3" width="16.5546875" style="2" customWidth="1"/>
    <col min="4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9" t="s">
        <v>38</v>
      </c>
      <c r="C6" s="10"/>
      <c r="D6" s="10"/>
      <c r="E6" s="10"/>
      <c r="F6" s="11"/>
    </row>
    <row r="7" spans="1:6" x14ac:dyDescent="0.25">
      <c r="A7" s="12"/>
      <c r="B7" s="13"/>
      <c r="C7" s="14"/>
      <c r="D7" s="15"/>
      <c r="E7" s="16"/>
      <c r="F7" s="17"/>
    </row>
    <row r="8" spans="1:6" x14ac:dyDescent="0.25">
      <c r="A8" s="8" t="s">
        <v>44</v>
      </c>
      <c r="B8" s="103" t="s">
        <v>36</v>
      </c>
      <c r="C8" s="14"/>
      <c r="D8" s="15"/>
      <c r="E8" s="16"/>
      <c r="F8" s="17"/>
    </row>
    <row r="9" spans="1:6" x14ac:dyDescent="0.25">
      <c r="A9" s="12"/>
      <c r="B9" s="13"/>
      <c r="C9" s="14"/>
      <c r="D9" s="15"/>
      <c r="E9" s="16"/>
      <c r="F9" s="17"/>
    </row>
    <row r="10" spans="1:6" x14ac:dyDescent="0.25">
      <c r="A10" s="8" t="s">
        <v>3</v>
      </c>
      <c r="B10" s="18" t="s">
        <v>4</v>
      </c>
      <c r="C10" s="19"/>
      <c r="D10" s="20"/>
      <c r="E10" s="21" t="s">
        <v>5</v>
      </c>
      <c r="F10" s="22" t="s">
        <v>6</v>
      </c>
    </row>
    <row r="11" spans="1:6" x14ac:dyDescent="0.25">
      <c r="A11" s="23"/>
      <c r="B11" s="23"/>
      <c r="C11" s="15"/>
      <c r="D11" s="15"/>
      <c r="E11" s="24"/>
      <c r="F11" s="25"/>
    </row>
    <row r="12" spans="1:6" x14ac:dyDescent="0.25">
      <c r="A12" s="8" t="s">
        <v>7</v>
      </c>
      <c r="B12" s="26" t="s">
        <v>8</v>
      </c>
      <c r="C12" s="15"/>
      <c r="D12" s="27"/>
      <c r="E12" s="28" t="s">
        <v>9</v>
      </c>
      <c r="F12" s="26" t="s">
        <v>10</v>
      </c>
    </row>
    <row r="13" spans="1:6" x14ac:dyDescent="0.25">
      <c r="A13" s="12"/>
      <c r="B13" s="13"/>
      <c r="C13" s="15"/>
      <c r="D13" s="15"/>
      <c r="E13" s="24"/>
      <c r="F13" s="25"/>
    </row>
    <row r="14" spans="1:6" x14ac:dyDescent="0.25">
      <c r="A14" s="29"/>
      <c r="B14" s="30"/>
      <c r="C14" s="30"/>
      <c r="D14" s="15"/>
      <c r="E14" s="104"/>
      <c r="F14" s="104"/>
    </row>
    <row r="15" spans="1:6" x14ac:dyDescent="0.25">
      <c r="A15" s="31"/>
      <c r="B15" s="32"/>
      <c r="C15" s="32"/>
      <c r="D15" s="32"/>
      <c r="E15" s="33"/>
      <c r="F15" s="15"/>
    </row>
    <row r="16" spans="1:6" ht="15.6" x14ac:dyDescent="0.25">
      <c r="A16" s="34" t="s">
        <v>11</v>
      </c>
      <c r="B16" s="35"/>
      <c r="C16" s="35"/>
      <c r="D16" s="36"/>
      <c r="E16" s="36"/>
      <c r="F16" s="36"/>
    </row>
    <row r="17" spans="1:8" ht="13.8" thickBot="1" x14ac:dyDescent="0.3">
      <c r="A17" s="37"/>
      <c r="B17" s="37"/>
      <c r="C17" s="37"/>
      <c r="D17" s="38"/>
      <c r="E17" s="38"/>
      <c r="F17" s="38"/>
    </row>
    <row r="18" spans="1:8" ht="39.6" x14ac:dyDescent="0.3">
      <c r="A18" s="39" t="s">
        <v>12</v>
      </c>
      <c r="B18" s="40"/>
      <c r="C18" s="41"/>
      <c r="D18" s="42" t="s">
        <v>13</v>
      </c>
      <c r="E18" s="43" t="s">
        <v>14</v>
      </c>
      <c r="F18" s="44" t="s">
        <v>15</v>
      </c>
    </row>
    <row r="19" spans="1:8" ht="13.8" thickBot="1" x14ac:dyDescent="0.3">
      <c r="A19" s="45"/>
      <c r="B19" s="46"/>
      <c r="C19" s="47"/>
      <c r="D19" s="48"/>
      <c r="E19" s="49" t="s">
        <v>16</v>
      </c>
      <c r="F19" s="50">
        <v>45169</v>
      </c>
      <c r="G19" s="51"/>
    </row>
    <row r="20" spans="1:8" x14ac:dyDescent="0.25">
      <c r="A20" s="52" t="s">
        <v>17</v>
      </c>
      <c r="B20" s="53"/>
      <c r="C20" s="53"/>
      <c r="D20" s="54">
        <v>1</v>
      </c>
      <c r="E20" s="55">
        <f>+E23+E26+E29+E34+E21</f>
        <v>1316991</v>
      </c>
      <c r="F20" s="56">
        <f>+F23+F26+F29+F34+F21</f>
        <v>100</v>
      </c>
    </row>
    <row r="21" spans="1:8" ht="25.5" hidden="1" customHeight="1" x14ac:dyDescent="0.25">
      <c r="A21" s="107" t="s">
        <v>43</v>
      </c>
      <c r="B21" s="108"/>
      <c r="C21" s="109"/>
      <c r="D21" s="59">
        <v>2</v>
      </c>
      <c r="E21" s="60">
        <f>E22</f>
        <v>0</v>
      </c>
      <c r="F21" s="61">
        <f>E21/E20*100</f>
        <v>0</v>
      </c>
    </row>
    <row r="22" spans="1:8" hidden="1" x14ac:dyDescent="0.25">
      <c r="A22" s="62" t="s">
        <v>42</v>
      </c>
      <c r="B22" s="63"/>
      <c r="C22" s="63"/>
      <c r="D22" s="59"/>
      <c r="E22" s="60">
        <v>0</v>
      </c>
      <c r="F22" s="61">
        <f>E22/E20*100</f>
        <v>0</v>
      </c>
    </row>
    <row r="23" spans="1:8" x14ac:dyDescent="0.25">
      <c r="A23" s="57" t="s">
        <v>18</v>
      </c>
      <c r="B23" s="58"/>
      <c r="C23" s="58"/>
      <c r="D23" s="59">
        <v>3</v>
      </c>
      <c r="E23" s="60">
        <f>E24+E25</f>
        <v>56424</v>
      </c>
      <c r="F23" s="61">
        <f>+F24+F25</f>
        <v>4.2843117378934252</v>
      </c>
    </row>
    <row r="24" spans="1:8" x14ac:dyDescent="0.25">
      <c r="A24" s="62" t="s">
        <v>19</v>
      </c>
      <c r="B24" s="63"/>
      <c r="C24" s="63"/>
      <c r="D24" s="59">
        <v>4</v>
      </c>
      <c r="E24" s="60">
        <v>52174</v>
      </c>
      <c r="F24" s="61">
        <f>E24/E20*100</f>
        <v>3.9616064194819862</v>
      </c>
    </row>
    <row r="25" spans="1:8" x14ac:dyDescent="0.25">
      <c r="A25" s="62" t="s">
        <v>20</v>
      </c>
      <c r="B25" s="63"/>
      <c r="C25" s="63"/>
      <c r="D25" s="59">
        <v>5</v>
      </c>
      <c r="E25" s="60">
        <v>4250</v>
      </c>
      <c r="F25" s="61">
        <f>E25/E20*100</f>
        <v>0.3227053184114394</v>
      </c>
    </row>
    <row r="26" spans="1:8" x14ac:dyDescent="0.25">
      <c r="A26" s="57" t="s">
        <v>21</v>
      </c>
      <c r="B26" s="63"/>
      <c r="C26" s="63"/>
      <c r="D26" s="59">
        <v>9</v>
      </c>
      <c r="E26" s="60">
        <f>E27+E28</f>
        <v>267051</v>
      </c>
      <c r="F26" s="61">
        <f>+F27+F28</f>
        <v>20.277359526374898</v>
      </c>
    </row>
    <row r="27" spans="1:8" x14ac:dyDescent="0.25">
      <c r="A27" s="62" t="s">
        <v>22</v>
      </c>
      <c r="B27" s="63"/>
      <c r="C27" s="63"/>
      <c r="D27" s="59">
        <v>10</v>
      </c>
      <c r="E27" s="60">
        <v>169049</v>
      </c>
      <c r="F27" s="61">
        <f>E27/$E$20*100</f>
        <v>12.836002675796571</v>
      </c>
    </row>
    <row r="28" spans="1:8" x14ac:dyDescent="0.25">
      <c r="A28" s="62" t="s">
        <v>23</v>
      </c>
      <c r="B28" s="63"/>
      <c r="C28" s="63"/>
      <c r="D28" s="59">
        <v>11</v>
      </c>
      <c r="E28" s="60">
        <v>98002</v>
      </c>
      <c r="F28" s="61">
        <f>E28/$E$20*100</f>
        <v>7.4413568505783259</v>
      </c>
    </row>
    <row r="29" spans="1:8" x14ac:dyDescent="0.25">
      <c r="A29" s="57" t="s">
        <v>24</v>
      </c>
      <c r="B29" s="63"/>
      <c r="C29" s="63"/>
      <c r="D29" s="59">
        <v>12</v>
      </c>
      <c r="E29" s="60">
        <f>E30+E31</f>
        <v>939389</v>
      </c>
      <c r="F29" s="61">
        <f>+F30+F31+F32</f>
        <v>71.328429731106738</v>
      </c>
    </row>
    <row r="30" spans="1:8" x14ac:dyDescent="0.25">
      <c r="A30" s="62" t="s">
        <v>25</v>
      </c>
      <c r="B30" s="63"/>
      <c r="C30" s="63"/>
      <c r="D30" s="59">
        <v>13</v>
      </c>
      <c r="E30" s="60">
        <v>57725</v>
      </c>
      <c r="F30" s="61">
        <f>E30/$E$20*100</f>
        <v>4.3830975306589037</v>
      </c>
      <c r="H30" s="64"/>
    </row>
    <row r="31" spans="1:8" x14ac:dyDescent="0.25">
      <c r="A31" s="62" t="s">
        <v>26</v>
      </c>
      <c r="B31" s="63"/>
      <c r="C31" s="63"/>
      <c r="D31" s="59">
        <v>14</v>
      </c>
      <c r="E31" s="60">
        <v>881664</v>
      </c>
      <c r="F31" s="61">
        <f>E31/$E$20*100</f>
        <v>66.945332200447837</v>
      </c>
      <c r="H31" s="64"/>
    </row>
    <row r="32" spans="1:8" hidden="1" x14ac:dyDescent="0.25">
      <c r="A32" s="62" t="s">
        <v>27</v>
      </c>
      <c r="B32" s="63"/>
      <c r="C32" s="63"/>
      <c r="D32" s="59">
        <v>15</v>
      </c>
      <c r="E32" s="60">
        <v>0</v>
      </c>
      <c r="F32" s="61">
        <f t="shared" ref="F32:F33" si="0">E32/$E$20*100</f>
        <v>0</v>
      </c>
    </row>
    <row r="33" spans="1:6" hidden="1" x14ac:dyDescent="0.25">
      <c r="A33" s="65" t="s">
        <v>28</v>
      </c>
      <c r="B33" s="66"/>
      <c r="C33" s="66"/>
      <c r="D33" s="67">
        <v>24</v>
      </c>
      <c r="E33" s="68">
        <v>0</v>
      </c>
      <c r="F33" s="69">
        <f t="shared" si="0"/>
        <v>0</v>
      </c>
    </row>
    <row r="34" spans="1:6" ht="13.8" thickBot="1" x14ac:dyDescent="0.3">
      <c r="A34" s="70" t="s">
        <v>29</v>
      </c>
      <c r="B34" s="71"/>
      <c r="C34" s="71"/>
      <c r="D34" s="72">
        <v>24</v>
      </c>
      <c r="E34" s="73">
        <v>54127</v>
      </c>
      <c r="F34" s="74">
        <f>E34/$E$20*100</f>
        <v>4.1098990046249364</v>
      </c>
    </row>
    <row r="35" spans="1:6" x14ac:dyDescent="0.25">
      <c r="A35" s="75"/>
      <c r="B35" s="76"/>
      <c r="C35" s="76"/>
      <c r="D35" s="77"/>
      <c r="E35" s="78"/>
      <c r="F35" s="79"/>
    </row>
    <row r="36" spans="1:6" x14ac:dyDescent="0.25">
      <c r="A36" s="75"/>
      <c r="B36" s="76"/>
      <c r="C36" s="76"/>
      <c r="D36" s="77"/>
      <c r="E36" s="78"/>
      <c r="F36" s="79"/>
    </row>
    <row r="37" spans="1:6" ht="15.6" x14ac:dyDescent="0.25">
      <c r="A37" s="80" t="s">
        <v>30</v>
      </c>
      <c r="B37" s="81"/>
      <c r="C37" s="81"/>
      <c r="D37" s="81"/>
      <c r="E37" s="81"/>
      <c r="F37" s="81"/>
    </row>
    <row r="38" spans="1:6" ht="13.8" thickBot="1" x14ac:dyDescent="0.3">
      <c r="B38" s="82"/>
      <c r="C38" s="82"/>
      <c r="D38" s="83"/>
      <c r="E38" s="84"/>
      <c r="F38" s="85"/>
    </row>
    <row r="39" spans="1:6" x14ac:dyDescent="0.25">
      <c r="A39" s="110" t="s">
        <v>31</v>
      </c>
      <c r="B39" s="113" t="s">
        <v>13</v>
      </c>
      <c r="C39" s="116" t="s">
        <v>32</v>
      </c>
      <c r="D39" s="117"/>
      <c r="E39" s="116" t="s">
        <v>33</v>
      </c>
      <c r="F39" s="117"/>
    </row>
    <row r="40" spans="1:6" x14ac:dyDescent="0.25">
      <c r="A40" s="111"/>
      <c r="B40" s="114"/>
      <c r="C40" s="86" t="s">
        <v>34</v>
      </c>
      <c r="D40" s="87" t="s">
        <v>35</v>
      </c>
      <c r="E40" s="86" t="s">
        <v>34</v>
      </c>
      <c r="F40" s="87" t="s">
        <v>35</v>
      </c>
    </row>
    <row r="41" spans="1:6" ht="13.8" thickBot="1" x14ac:dyDescent="0.3">
      <c r="A41" s="112"/>
      <c r="B41" s="115"/>
      <c r="C41" s="118" t="s">
        <v>52</v>
      </c>
      <c r="D41" s="118"/>
      <c r="E41" s="118"/>
      <c r="F41" s="119"/>
    </row>
    <row r="42" spans="1:6" ht="13.8" thickBot="1" x14ac:dyDescent="0.3">
      <c r="A42" s="88" t="s">
        <v>36</v>
      </c>
      <c r="B42" s="89">
        <v>1</v>
      </c>
      <c r="C42" s="90">
        <v>23468916</v>
      </c>
      <c r="D42" s="91">
        <v>8848821</v>
      </c>
      <c r="E42" s="90">
        <v>27438418</v>
      </c>
      <c r="F42" s="92">
        <v>10331650</v>
      </c>
    </row>
    <row r="43" spans="1:6" x14ac:dyDescent="0.25">
      <c r="A43" s="75"/>
      <c r="B43" s="82"/>
      <c r="C43" s="93"/>
      <c r="D43" s="93"/>
      <c r="E43" s="93"/>
      <c r="F43" s="93"/>
    </row>
    <row r="44" spans="1:6" ht="15.6" x14ac:dyDescent="0.25">
      <c r="A44" s="80" t="s">
        <v>39</v>
      </c>
      <c r="B44" s="82"/>
      <c r="C44" s="82"/>
      <c r="D44" s="83"/>
      <c r="E44" s="93"/>
      <c r="F44" s="93"/>
    </row>
    <row r="45" spans="1:6" ht="13.8" thickBot="1" x14ac:dyDescent="0.3">
      <c r="A45" s="75"/>
      <c r="B45" s="82"/>
      <c r="C45" s="99"/>
      <c r="D45" s="99"/>
      <c r="E45" s="93"/>
      <c r="F45" s="93"/>
    </row>
    <row r="46" spans="1:6" x14ac:dyDescent="0.25">
      <c r="A46" s="120" t="s">
        <v>31</v>
      </c>
      <c r="B46" s="122" t="s">
        <v>13</v>
      </c>
      <c r="C46" s="123" t="s">
        <v>40</v>
      </c>
      <c r="D46" s="124"/>
      <c r="E46" s="93"/>
      <c r="F46" s="93"/>
    </row>
    <row r="47" spans="1:6" ht="13.8" thickBot="1" x14ac:dyDescent="0.3">
      <c r="A47" s="121"/>
      <c r="B47" s="115"/>
      <c r="C47" s="100" t="s">
        <v>41</v>
      </c>
      <c r="D47" s="101">
        <f>F19</f>
        <v>45169</v>
      </c>
      <c r="E47" s="93"/>
      <c r="F47" s="93"/>
    </row>
    <row r="48" spans="1:6" x14ac:dyDescent="0.25">
      <c r="A48" s="102" t="s">
        <v>36</v>
      </c>
      <c r="B48" s="54">
        <v>1</v>
      </c>
      <c r="C48" s="105">
        <v>1288157169</v>
      </c>
      <c r="D48" s="106"/>
      <c r="E48" s="84"/>
      <c r="F48" s="85"/>
    </row>
    <row r="49" spans="1:6" x14ac:dyDescent="0.25">
      <c r="A49" s="75"/>
      <c r="B49" s="82"/>
      <c r="C49" s="82"/>
      <c r="D49" s="94"/>
      <c r="E49" s="84"/>
      <c r="F49" s="85"/>
    </row>
    <row r="50" spans="1:6" x14ac:dyDescent="0.25">
      <c r="A50" s="75"/>
      <c r="B50" s="82"/>
      <c r="C50" s="82"/>
      <c r="D50" s="83"/>
      <c r="E50" s="84"/>
      <c r="F50" s="85"/>
    </row>
    <row r="51" spans="1:6" ht="52.8" x14ac:dyDescent="0.3">
      <c r="A51" s="95" t="s">
        <v>37</v>
      </c>
      <c r="B51" s="96"/>
      <c r="C51" s="96"/>
      <c r="D51" s="97"/>
      <c r="E51" s="97"/>
      <c r="F51" s="98"/>
    </row>
  </sheetData>
  <mergeCells count="10">
    <mergeCell ref="C48:D48"/>
    <mergeCell ref="A21:C21"/>
    <mergeCell ref="A39:A41"/>
    <mergeCell ref="B39:B41"/>
    <mergeCell ref="C39:D39"/>
    <mergeCell ref="E39:F39"/>
    <mergeCell ref="C41:F41"/>
    <mergeCell ref="A46:A47"/>
    <mergeCell ref="B46:B47"/>
    <mergeCell ref="C46:D4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2023-09-07T13:18:17Z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2020-11-24T10:17:07Z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57cc41f2-5965-4a9e-9cd7-6afebc467c68</vt:lpwstr>
  </property>
  <property fmtid="{D5CDD505-2E9C-101B-9397-08002B2CF9AE}" pid="8" name="MSIP_Label_2a6524ed-fb1a-49fd-bafe-15c5e5ffd047_ContentBits">
    <vt:lpwstr>0</vt:lpwstr>
  </property>
</Properties>
</file>