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892CF836-B144-475D-9557-625325D2299C}" xr6:coauthVersionLast="47" xr6:coauthVersionMax="47" xr10:uidLastSave="{00000000-0000-0000-0000-000000000000}"/>
  <bookViews>
    <workbookView xWindow="-108" yWindow="-108" windowWidth="23256" windowHeight="12576" tabRatio="932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7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6" i="67" l="1"/>
  <c r="E45" i="67"/>
  <c r="F37" i="67"/>
  <c r="E27" i="67"/>
  <c r="E24" i="67"/>
  <c r="E21" i="67"/>
  <c r="A46" i="66"/>
  <c r="E45" i="66"/>
  <c r="F37" i="66"/>
  <c r="E27" i="66"/>
  <c r="E24" i="66"/>
  <c r="E21" i="66"/>
  <c r="A46" i="65"/>
  <c r="E45" i="65"/>
  <c r="F37" i="65"/>
  <c r="E27" i="65"/>
  <c r="E24" i="65"/>
  <c r="E21" i="65"/>
  <c r="A46" i="64"/>
  <c r="E45" i="64"/>
  <c r="F37" i="64"/>
  <c r="E27" i="64"/>
  <c r="E24" i="64"/>
  <c r="E21" i="64"/>
  <c r="A46" i="63"/>
  <c r="E45" i="63"/>
  <c r="F37" i="63"/>
  <c r="E27" i="63"/>
  <c r="E24" i="63"/>
  <c r="E21" i="63"/>
  <c r="A46" i="62"/>
  <c r="E45" i="62"/>
  <c r="F37" i="62"/>
  <c r="E27" i="62"/>
  <c r="E24" i="62"/>
  <c r="E21" i="62"/>
  <c r="A46" i="61"/>
  <c r="E45" i="61"/>
  <c r="F37" i="61"/>
  <c r="E27" i="61"/>
  <c r="E24" i="61"/>
  <c r="E21" i="61"/>
  <c r="A46" i="60"/>
  <c r="E45" i="60"/>
  <c r="F37" i="60"/>
  <c r="E27" i="60"/>
  <c r="E24" i="60"/>
  <c r="E21" i="60"/>
  <c r="E20" i="67" l="1"/>
  <c r="F25" i="67" s="1"/>
  <c r="E20" i="66"/>
  <c r="F24" i="66" s="1"/>
  <c r="E20" i="65"/>
  <c r="F22" i="65" s="1"/>
  <c r="F23" i="65"/>
  <c r="E20" i="64"/>
  <c r="F28" i="64" s="1"/>
  <c r="E20" i="63"/>
  <c r="F28" i="63" s="1"/>
  <c r="E20" i="62"/>
  <c r="F31" i="62" s="1"/>
  <c r="E20" i="61"/>
  <c r="F31" i="61" s="1"/>
  <c r="E20" i="60"/>
  <c r="F21" i="60" s="1"/>
  <c r="F31" i="67" l="1"/>
  <c r="F29" i="67"/>
  <c r="F22" i="67"/>
  <c r="F24" i="67"/>
  <c r="F23" i="67"/>
  <c r="F28" i="67"/>
  <c r="F27" i="67"/>
  <c r="F21" i="67"/>
  <c r="F31" i="66"/>
  <c r="F20" i="66" s="1"/>
  <c r="F25" i="66"/>
  <c r="F27" i="66"/>
  <c r="F21" i="66"/>
  <c r="F28" i="66"/>
  <c r="F22" i="66"/>
  <c r="F29" i="66"/>
  <c r="F23" i="66"/>
  <c r="F21" i="65"/>
  <c r="F27" i="65"/>
  <c r="F28" i="65"/>
  <c r="F31" i="65"/>
  <c r="F29" i="65"/>
  <c r="F25" i="65"/>
  <c r="F24" i="65"/>
  <c r="F22" i="64"/>
  <c r="F23" i="64"/>
  <c r="F29" i="64"/>
  <c r="F27" i="64"/>
  <c r="F25" i="64"/>
  <c r="F31" i="64"/>
  <c r="F24" i="64"/>
  <c r="F21" i="64"/>
  <c r="F24" i="63"/>
  <c r="F23" i="63"/>
  <c r="F27" i="63"/>
  <c r="F22" i="63"/>
  <c r="F31" i="63"/>
  <c r="F21" i="63"/>
  <c r="F29" i="63"/>
  <c r="F25" i="63"/>
  <c r="F27" i="62"/>
  <c r="F21" i="62"/>
  <c r="F28" i="62"/>
  <c r="F29" i="62"/>
  <c r="F24" i="62"/>
  <c r="F22" i="62"/>
  <c r="F25" i="62"/>
  <c r="F23" i="62"/>
  <c r="F21" i="61"/>
  <c r="F20" i="61" s="1"/>
  <c r="F29" i="61"/>
  <c r="F23" i="61"/>
  <c r="F25" i="61"/>
  <c r="F27" i="61"/>
  <c r="F22" i="61"/>
  <c r="F28" i="61"/>
  <c r="F24" i="61"/>
  <c r="F25" i="60"/>
  <c r="F27" i="60"/>
  <c r="F28" i="60"/>
  <c r="F22" i="60"/>
  <c r="F29" i="60"/>
  <c r="F24" i="60"/>
  <c r="F23" i="60"/>
  <c r="F31" i="60"/>
  <c r="F20" i="67" l="1"/>
  <c r="F20" i="65"/>
  <c r="F20" i="64"/>
  <c r="F20" i="63"/>
  <c r="F20" i="62"/>
  <c r="F20" i="60"/>
</calcChain>
</file>

<file path=xl/sharedStrings.xml><?xml version="1.0" encoding="utf-8"?>
<sst xmlns="http://schemas.openxmlformats.org/spreadsheetml/2006/main" count="368" uniqueCount="50">
  <si>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</si>
  <si>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</si>
  <si>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</si>
  <si>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Raiffeisen fond high-yield dluhopisů</t>
  </si>
  <si>
    <t>ISIN</t>
  </si>
  <si>
    <t>CZ0008474848</t>
  </si>
  <si>
    <t>Měna</t>
  </si>
  <si>
    <t>CZK</t>
  </si>
  <si>
    <t>Forma fondu</t>
  </si>
  <si>
    <t>otevřený podílový fond</t>
  </si>
  <si>
    <t>Jmenovitá hodnota PL, Kč</t>
  </si>
  <si>
    <t>-</t>
  </si>
  <si>
    <t>Typ fondu</t>
  </si>
  <si>
    <t>standardní</t>
  </si>
  <si>
    <t>Měsíční informace fondu kolektivního investování dle § 239 odst. 1 písm. c)</t>
  </si>
  <si>
    <t>A  K  T  I  V  A</t>
  </si>
  <si>
    <t>ř.</t>
  </si>
  <si>
    <t>Hodnota 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</si>
  <si>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</si>
  <si>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</si>
  <si>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</si>
  <si>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</si>
  <si>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</si>
  <si>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</si>
  <si>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</si>
  <si>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</si>
  <si>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</si>
  <si>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</si>
  <si>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</si>
  <si>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</si>
  <si>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</si>
  <si>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</si>
  <si>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Měsíční informace fondu kolektivního investování dle § 239 odst. 1 písm b) </t>
  </si>
  <si>
    <t>Počet (ks)</t>
  </si>
  <si>
    <t>Hodnota (Kč)</t>
  </si>
  <si>
    <t>Ukazatel</t>
  </si>
  <si>
    <t>Podílové listy vydané ve sledovaném období</t>
  </si>
  <si>
    <t>Podílové listy odkoupené ve sledovaném období</t>
  </si>
  <si>
    <t xml:space="preserve">Měsíční informace fondu kolektivního investování dle § 239 odst. 1 písm a) </t>
  </si>
  <si>
    <t>ISIN třídy</t>
  </si>
  <si>
    <t>Aktuální hodnota fondového kapitálu (Kč)</t>
  </si>
  <si>
    <t>Raiffeisen investiční společnost a.s.
Praha 4, Hvězdova 1716/2b, PSČ 140 78, IČ: 29146739
zapsaná v obchodním rejstříku vedeném Městským soudem v Praze, oddíl B, vložka 18837
http://www.rfis.cz</t>
  </si>
  <si>
    <t>1.1. -</t>
  </si>
  <si>
    <t>1.2. -</t>
  </si>
  <si>
    <t>1.3. -</t>
  </si>
  <si>
    <t>1.4. -</t>
  </si>
  <si>
    <t>1.5. -</t>
  </si>
  <si>
    <t>1.6. -</t>
  </si>
  <si>
    <t>1.7. -</t>
  </si>
  <si>
    <t>1.8.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</si>
</sst>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</font>
    <font>
      <sz val="10"/>
      <color rgb="FF000000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32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1" fontId="8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1" fontId="4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Protection="1"/>
    <xf numFmtId="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3" fillId="0" borderId="6" xfId="1" applyFont="1" applyFill="1" applyBorder="1" applyAlignment="1" applyProtection="1">
      <alignment horizontal="centerContinuous"/>
    </xf>
    <xf numFmtId="0" fontId="14" fillId="0" borderId="7" xfId="1" applyFont="1" applyFill="1" applyBorder="1" applyAlignment="1" applyProtection="1">
      <alignment horizontal="centerContinuous" vertical="center" wrapText="1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4" fillId="0" borderId="8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6" fillId="0" borderId="12" xfId="1" applyFont="1" applyFill="1" applyBorder="1" applyAlignment="1" applyProtection="1">
      <alignment horizontal="centerContinuous" vertical="center" wrapText="1"/>
    </xf>
    <xf numFmtId="0" fontId="17" fillId="0" borderId="13" xfId="1" applyFont="1" applyFill="1" applyBorder="1" applyAlignment="1" applyProtection="1">
      <alignment horizontal="center" vertical="top" wrapText="1"/>
    </xf>
    <xf numFmtId="0" fontId="14" fillId="0" borderId="11" xfId="1" applyFont="1" applyFill="1" applyBorder="1" applyAlignment="1" applyProtection="1">
      <alignment horizontal="right" vertical="center" wrapText="1"/>
    </xf>
    <xf numFmtId="14" fontId="14" fillId="0" borderId="14" xfId="1" applyNumberFormat="1" applyFont="1" applyFill="1" applyBorder="1" applyAlignment="1" applyProtection="1">
      <alignment horizontal="left" vertical="center" wrapText="1"/>
    </xf>
    <xf numFmtId="0" fontId="14" fillId="0" borderId="15" xfId="1" applyFont="1" applyFill="1" applyBorder="1" applyAlignment="1">
      <alignment horizontal="left" vertical="center" wrapText="1" indent="1"/>
    </xf>
    <xf numFmtId="0" fontId="18" fillId="0" borderId="16" xfId="1" applyFont="1" applyFill="1" applyBorder="1" applyAlignment="1">
      <alignment vertical="center" wrapText="1"/>
    </xf>
    <xf numFmtId="0" fontId="17" fillId="0" borderId="17" xfId="1" applyFont="1" applyFill="1" applyBorder="1" applyAlignment="1" applyProtection="1">
      <alignment horizontal="center" vertical="center" wrapText="1"/>
    </xf>
    <xf numFmtId="3" fontId="4" fillId="0" borderId="9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1"/>
    </xf>
    <xf numFmtId="0" fontId="18" fillId="0" borderId="19" xfId="1" applyFont="1" applyFill="1" applyBorder="1" applyAlignment="1">
      <alignment vertical="center" wrapText="1"/>
    </xf>
    <xf numFmtId="0" fontId="17" fillId="0" borderId="20" xfId="1" applyFont="1" applyFill="1" applyBorder="1" applyAlignment="1" applyProtection="1">
      <alignment horizontal="center" vertical="center" wrapText="1"/>
    </xf>
    <xf numFmtId="3" fontId="4" fillId="0" borderId="21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2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2"/>
    </xf>
    <xf numFmtId="0" fontId="1" fillId="0" borderId="19" xfId="1" applyFont="1" applyBorder="1" applyAlignment="1">
      <alignment vertical="center"/>
    </xf>
    <xf numFmtId="4" fontId="1" fillId="0" borderId="0" xfId="1" applyNumberFormat="1"/>
    <xf numFmtId="0" fontId="1" fillId="0" borderId="23" xfId="1" applyFont="1" applyFill="1" applyBorder="1" applyAlignment="1">
      <alignment horizontal="left" vertical="center" indent="1"/>
    </xf>
    <xf numFmtId="0" fontId="1" fillId="0" borderId="24" xfId="1" applyFont="1" applyBorder="1" applyAlignment="1">
      <alignment vertical="center"/>
    </xf>
    <xf numFmtId="0" fontId="17" fillId="0" borderId="25" xfId="1" applyFont="1" applyFill="1" applyBorder="1" applyAlignment="1" applyProtection="1">
      <alignment horizontal="center" vertical="center" wrapText="1"/>
    </xf>
    <xf numFmtId="3" fontId="4" fillId="0" borderId="26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7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5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/>
    </xf>
    <xf numFmtId="0" fontId="20" fillId="0" borderId="6" xfId="1" applyFont="1" applyFill="1" applyBorder="1" applyAlignment="1" applyProtection="1">
      <alignment horizontal="centerContinuous"/>
    </xf>
    <xf numFmtId="0" fontId="1" fillId="0" borderId="7" xfId="1" applyFill="1" applyBorder="1" applyAlignment="1" applyProtection="1">
      <alignment horizontal="centerContinuous"/>
    </xf>
    <xf numFmtId="0" fontId="20" fillId="0" borderId="11" xfId="1" applyFont="1" applyFill="1" applyBorder="1" applyAlignment="1" applyProtection="1">
      <alignment horizontal="centerContinuous" vertical="top"/>
    </xf>
    <xf numFmtId="0" fontId="1" fillId="0" borderId="12" xfId="1" applyFill="1" applyBorder="1" applyAlignment="1" applyProtection="1">
      <alignment horizontal="centerContinuous" vertical="top"/>
    </xf>
    <xf numFmtId="0" fontId="14" fillId="0" borderId="13" xfId="1" applyFont="1" applyFill="1" applyBorder="1" applyAlignment="1" applyProtection="1">
      <alignment horizontal="center" vertical="top"/>
    </xf>
    <xf numFmtId="0" fontId="14" fillId="0" borderId="0" xfId="1" applyFont="1" applyFill="1" applyBorder="1" applyAlignment="1" applyProtection="1">
      <alignment horizontal="right" vertical="center" wrapText="1"/>
    </xf>
    <xf numFmtId="14" fontId="14" fillId="0" borderId="28" xfId="1" applyNumberFormat="1" applyFont="1" applyFill="1" applyBorder="1" applyAlignment="1" applyProtection="1">
      <alignment horizontal="left" vertical="center" wrapText="1"/>
    </xf>
    <xf numFmtId="0" fontId="9" fillId="0" borderId="19" xfId="1" applyFont="1" applyFill="1" applyBorder="1" applyAlignment="1" applyProtection="1">
      <alignment vertical="center" wrapText="1"/>
    </xf>
    <xf numFmtId="0" fontId="17" fillId="0" borderId="18" xfId="1" applyFont="1" applyFill="1" applyBorder="1" applyAlignment="1" applyProtection="1">
      <alignment horizontal="center" vertical="center" wrapText="1"/>
    </xf>
    <xf numFmtId="3" fontId="21" fillId="0" borderId="9" xfId="1" applyNumberFormat="1" applyFont="1" applyBorder="1" applyAlignment="1">
      <alignment horizontal="right" indent="1"/>
    </xf>
    <xf numFmtId="3" fontId="21" fillId="0" borderId="10" xfId="1" applyNumberFormat="1" applyFont="1" applyBorder="1" applyAlignment="1">
      <alignment horizontal="right" indent="1"/>
    </xf>
    <xf numFmtId="0" fontId="9" fillId="0" borderId="24" xfId="1" applyFont="1" applyFill="1" applyBorder="1" applyAlignment="1" applyProtection="1">
      <alignment vertical="center" wrapText="1"/>
    </xf>
    <xf numFmtId="0" fontId="17" fillId="0" borderId="23" xfId="1" applyFont="1" applyFill="1" applyBorder="1" applyAlignment="1" applyProtection="1">
      <alignment horizontal="center" vertical="center" wrapText="1"/>
    </xf>
    <xf numFmtId="3" fontId="21" fillId="0" borderId="26" xfId="1" applyNumberFormat="1" applyFont="1" applyBorder="1" applyAlignment="1">
      <alignment horizontal="right" indent="1"/>
    </xf>
    <xf numFmtId="3" fontId="1" fillId="0" borderId="27" xfId="1" applyNumberFormat="1" applyFont="1" applyFill="1" applyBorder="1" applyAlignment="1" applyProtection="1">
      <alignment horizontal="right" vertical="center" indent="1"/>
    </xf>
    <xf numFmtId="0" fontId="9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3" fontId="21" fillId="0" borderId="0" xfId="1" applyNumberFormat="1" applyFont="1" applyBorder="1"/>
    <xf numFmtId="3" fontId="1" fillId="0" borderId="0" xfId="1" applyNumberFormat="1" applyFont="1" applyFill="1" applyBorder="1" applyAlignment="1" applyProtection="1">
      <alignment horizontal="right" vertical="center" indent="1"/>
    </xf>
    <xf numFmtId="0" fontId="1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0" applyNumberFormat="1" applyFont="1" applyFill="1" applyBorder="1" applyAlignment="1" applyProtection="1">
      <alignment horizontal="right" vertical="center" indent="1"/>
    </xf>
    <xf numFmtId="0" fontId="1" fillId="0" borderId="0" xfId="0" applyFont="1" applyFill="1" applyBorder="1" applyAlignment="1">
      <alignment horizontal="left" vertical="center" indent="1"/>
    </xf>
    <xf numFmtId="0" fontId="21" fillId="0" borderId="0" xfId="0" applyFont="1"/>
    <xf numFmtId="0" fontId="7" fillId="0" borderId="6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22" fillId="0" borderId="2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4" fontId="22" fillId="0" borderId="14" xfId="0" applyNumberFormat="1" applyFont="1" applyFill="1" applyBorder="1" applyAlignment="1">
      <alignment horizontal="left" vertical="center"/>
    </xf>
    <xf numFmtId="1" fontId="1" fillId="0" borderId="30" xfId="0" applyNumberFormat="1" applyFont="1" applyFill="1" applyBorder="1" applyAlignment="1">
      <alignment horizontal="left" vertical="center" indent="1"/>
    </xf>
    <xf numFmtId="0" fontId="17" fillId="0" borderId="30" xfId="0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0" fontId="22" fillId="2" borderId="0" xfId="2" applyFont="1" applyFill="1" applyAlignment="1">
      <alignment horizontal="centerContinuous" vertical="center" wrapText="1"/>
    </xf>
    <xf numFmtId="0" fontId="23" fillId="2" borderId="0" xfId="1" applyFont="1" applyFill="1" applyAlignment="1">
      <alignment horizontal="centerContinuous" vertical="center" wrapText="1"/>
    </xf>
    <xf numFmtId="0" fontId="19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21" fillId="0" borderId="0" xfId="1" applyFont="1"/>
    <xf numFmtId="3" fontId="21" fillId="0" borderId="0" xfId="1" applyNumberFormat="1" applyFont="1" applyBorder="1" applyAlignment="1">
      <alignment horizontal="right"/>
    </xf>
    <xf numFmtId="3" fontId="1" fillId="0" borderId="0" xfId="1" applyNumberFormat="1" applyFont="1" applyFill="1" applyBorder="1" applyAlignment="1" applyProtection="1">
      <alignment horizontal="right" vertical="center"/>
    </xf>
    <xf numFmtId="0" fontId="1" fillId="0" borderId="0" xfId="1" applyBorder="1"/>
    <xf numFmtId="0" fontId="22" fillId="0" borderId="17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distributed"/>
    </xf>
    <xf numFmtId="0" fontId="22" fillId="0" borderId="11" xfId="0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right" vertic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ální_Denni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6A3735-E88D-4A12-ABDD-D59FAB575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1160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4B447C-2740-411F-A49D-D948702E5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1160" cy="329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7E925B-BF1F-414D-AF3E-98B4C176F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1160" cy="329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477E3E-99EA-4D5E-BCCD-E12AC2A97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1160" cy="329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78B2CA-5C6C-449C-877D-D2941864F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1160" cy="329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9E83C-182C-4ADF-98B9-92AC6BB2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1160" cy="329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01F09D-E82D-4F9E-8B34-8A58460E5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1160" cy="3295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236C43-4612-4C53-88E7-33478E21E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1160" cy="32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DFAF6-2E90-4337-980A-BC87B20E41C2}">
  <sheetPr>
    <pageSetUpPr fitToPage="1"/>
  </sheetPr>
  <dimension ref="A1:I54"/>
  <sheetViews>
    <sheetView workbookViewId="0">
      <selection activeCell="G3" sqref="G3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7.6640625" style="2" customWidth="1"/>
    <col min="6" max="6" width="18.88671875" style="2" customWidth="1"/>
    <col min="7" max="8" width="9.109375" style="2"/>
    <col min="9" max="9" width="10.109375" style="2" bestFit="1" customWidth="1"/>
    <col min="10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</v>
      </c>
      <c r="B8" s="18" t="s">
        <v>5</v>
      </c>
      <c r="C8" s="19"/>
      <c r="D8" s="20"/>
      <c r="E8" s="21" t="s">
        <v>6</v>
      </c>
      <c r="F8" s="22" t="s">
        <v>7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8</v>
      </c>
      <c r="B10" s="25" t="s">
        <v>9</v>
      </c>
      <c r="C10" s="26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12</v>
      </c>
      <c r="B12" s="29" t="s">
        <v>13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14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15</v>
      </c>
      <c r="B18" s="42"/>
      <c r="C18" s="43"/>
      <c r="D18" s="44" t="s">
        <v>16</v>
      </c>
      <c r="E18" s="45" t="s">
        <v>17</v>
      </c>
      <c r="F18" s="46" t="s">
        <v>18</v>
      </c>
    </row>
    <row r="19" spans="1:7" ht="13.8" thickBot="1" x14ac:dyDescent="0.3">
      <c r="A19" s="47"/>
      <c r="B19" s="48"/>
      <c r="C19" s="49"/>
      <c r="D19" s="50"/>
      <c r="E19" s="51" t="s">
        <v>19</v>
      </c>
      <c r="F19" s="52">
        <v>44957</v>
      </c>
    </row>
    <row r="20" spans="1:7" x14ac:dyDescent="0.25">
      <c r="A20" s="53" t="s">
        <v>20</v>
      </c>
      <c r="B20" s="54"/>
      <c r="C20" s="54"/>
      <c r="D20" s="55">
        <v>1</v>
      </c>
      <c r="E20" s="56">
        <f>E21+E24+E27+E31</f>
        <v>693389</v>
      </c>
      <c r="F20" s="57">
        <f>+F21+F24+F27+F31</f>
        <v>100.00000000000001</v>
      </c>
    </row>
    <row r="21" spans="1:7" x14ac:dyDescent="0.25">
      <c r="A21" s="58" t="s">
        <v>21</v>
      </c>
      <c r="B21" s="59"/>
      <c r="C21" s="59"/>
      <c r="D21" s="60">
        <v>3</v>
      </c>
      <c r="E21" s="61">
        <f>E22+E23</f>
        <v>40785</v>
      </c>
      <c r="F21" s="62">
        <f>E21/E20*100</f>
        <v>5.8819796679785803</v>
      </c>
    </row>
    <row r="22" spans="1:7" x14ac:dyDescent="0.25">
      <c r="A22" s="63" t="s">
        <v>22</v>
      </c>
      <c r="B22" s="64"/>
      <c r="C22" s="64"/>
      <c r="D22" s="60">
        <v>4</v>
      </c>
      <c r="E22" s="61">
        <v>40785</v>
      </c>
      <c r="F22" s="62">
        <f>E22/$E$20*100</f>
        <v>5.8819796679785803</v>
      </c>
    </row>
    <row r="23" spans="1:7" hidden="1" x14ac:dyDescent="0.25">
      <c r="A23" s="63" t="s">
        <v>23</v>
      </c>
      <c r="B23" s="64"/>
      <c r="C23" s="64"/>
      <c r="D23" s="60">
        <v>5</v>
      </c>
      <c r="E23" s="61">
        <v>0</v>
      </c>
      <c r="F23" s="62">
        <f>E23/$E$20*100</f>
        <v>0</v>
      </c>
    </row>
    <row r="24" spans="1:7" hidden="1" x14ac:dyDescent="0.25">
      <c r="A24" s="58" t="s">
        <v>24</v>
      </c>
      <c r="B24" s="64"/>
      <c r="C24" s="64"/>
      <c r="D24" s="60">
        <v>9</v>
      </c>
      <c r="E24" s="61">
        <f>+E25+E26</f>
        <v>0</v>
      </c>
      <c r="F24" s="62">
        <f>E24/$E$20*100</f>
        <v>0</v>
      </c>
    </row>
    <row r="25" spans="1:7" hidden="1" x14ac:dyDescent="0.25">
      <c r="A25" s="63" t="s">
        <v>25</v>
      </c>
      <c r="B25" s="64"/>
      <c r="C25" s="64"/>
      <c r="D25" s="60">
        <v>10</v>
      </c>
      <c r="E25" s="61">
        <v>0</v>
      </c>
      <c r="F25" s="62">
        <f>E25/$E$20*100</f>
        <v>0</v>
      </c>
    </row>
    <row r="26" spans="1:7" hidden="1" x14ac:dyDescent="0.25">
      <c r="A26" s="63" t="s">
        <v>26</v>
      </c>
      <c r="B26" s="64"/>
      <c r="C26" s="64"/>
      <c r="D26" s="60">
        <v>11</v>
      </c>
      <c r="E26" s="61">
        <v>0</v>
      </c>
      <c r="F26" s="62">
        <v>0</v>
      </c>
    </row>
    <row r="27" spans="1:7" ht="13.95" customHeight="1" x14ac:dyDescent="0.25">
      <c r="A27" s="58" t="s">
        <v>27</v>
      </c>
      <c r="B27" s="64"/>
      <c r="C27" s="64"/>
      <c r="D27" s="60">
        <v>12</v>
      </c>
      <c r="E27" s="61">
        <f>E28+E29</f>
        <v>629076</v>
      </c>
      <c r="F27" s="62">
        <f>E27/E20*100</f>
        <v>90.7248312274928</v>
      </c>
    </row>
    <row r="28" spans="1:7" hidden="1" x14ac:dyDescent="0.25">
      <c r="A28" s="63" t="s">
        <v>28</v>
      </c>
      <c r="B28" s="64"/>
      <c r="C28" s="64"/>
      <c r="D28" s="60">
        <v>13</v>
      </c>
      <c r="E28" s="61">
        <v>0</v>
      </c>
      <c r="F28" s="62">
        <f>E28/E20*100</f>
        <v>0</v>
      </c>
    </row>
    <row r="29" spans="1:7" x14ac:dyDescent="0.25">
      <c r="A29" s="63" t="s">
        <v>29</v>
      </c>
      <c r="B29" s="64"/>
      <c r="C29" s="64"/>
      <c r="D29" s="60">
        <v>14</v>
      </c>
      <c r="E29" s="61">
        <v>629076</v>
      </c>
      <c r="F29" s="62">
        <f>E29/E20*100</f>
        <v>90.7248312274928</v>
      </c>
    </row>
    <row r="30" spans="1:7" hidden="1" x14ac:dyDescent="0.25">
      <c r="A30" s="63" t="s">
        <v>30</v>
      </c>
      <c r="B30" s="64"/>
      <c r="C30" s="64"/>
      <c r="D30" s="60">
        <v>15</v>
      </c>
      <c r="E30" s="61">
        <v>0</v>
      </c>
      <c r="F30" s="62">
        <v>0</v>
      </c>
      <c r="G30" s="65"/>
    </row>
    <row r="31" spans="1:7" ht="13.8" thickBot="1" x14ac:dyDescent="0.3">
      <c r="A31" s="66" t="s">
        <v>31</v>
      </c>
      <c r="B31" s="67"/>
      <c r="C31" s="67"/>
      <c r="D31" s="68">
        <v>24</v>
      </c>
      <c r="E31" s="69">
        <v>23528</v>
      </c>
      <c r="F31" s="70">
        <f>E31/E20*100</f>
        <v>3.3931891045286267</v>
      </c>
    </row>
    <row r="32" spans="1:7" x14ac:dyDescent="0.25">
      <c r="A32" s="71"/>
      <c r="B32" s="72"/>
      <c r="C32" s="72"/>
      <c r="D32" s="73"/>
      <c r="E32" s="74"/>
      <c r="F32" s="75"/>
    </row>
    <row r="33" spans="1:9" x14ac:dyDescent="0.25">
      <c r="A33" s="71"/>
      <c r="B33" s="72"/>
      <c r="C33" s="72"/>
      <c r="D33" s="73"/>
      <c r="E33" s="74"/>
      <c r="F33" s="75"/>
    </row>
    <row r="34" spans="1:9" ht="15.6" x14ac:dyDescent="0.25">
      <c r="A34" s="76" t="s">
        <v>32</v>
      </c>
      <c r="B34" s="77"/>
      <c r="C34" s="77"/>
      <c r="D34" s="77"/>
      <c r="E34" s="77"/>
      <c r="F34" s="77"/>
    </row>
    <row r="35" spans="1:9" ht="13.8" thickBot="1" x14ac:dyDescent="0.3">
      <c r="A35" s="78"/>
      <c r="B35" s="79"/>
      <c r="C35" s="79"/>
      <c r="D35" s="79"/>
      <c r="E35" s="79"/>
      <c r="F35" s="79"/>
    </row>
    <row r="36" spans="1:9" ht="15.6" x14ac:dyDescent="0.3">
      <c r="A36" s="80"/>
      <c r="B36" s="81"/>
      <c r="C36" s="81"/>
      <c r="D36" s="44"/>
      <c r="E36" s="45" t="s">
        <v>33</v>
      </c>
      <c r="F36" s="46" t="s">
        <v>34</v>
      </c>
    </row>
    <row r="37" spans="1:9" ht="16.2" thickBot="1" x14ac:dyDescent="0.3">
      <c r="A37" s="82" t="s">
        <v>35</v>
      </c>
      <c r="B37" s="83"/>
      <c r="C37" s="83"/>
      <c r="D37" s="84" t="s">
        <v>16</v>
      </c>
      <c r="E37" s="85" t="s">
        <v>42</v>
      </c>
      <c r="F37" s="86">
        <f>F19</f>
        <v>44957</v>
      </c>
    </row>
    <row r="38" spans="1:9" x14ac:dyDescent="0.25">
      <c r="A38" s="58" t="s">
        <v>36</v>
      </c>
      <c r="B38" s="87"/>
      <c r="C38" s="87"/>
      <c r="D38" s="88">
        <v>1</v>
      </c>
      <c r="E38" s="89">
        <v>748490</v>
      </c>
      <c r="F38" s="90">
        <v>827698</v>
      </c>
      <c r="I38" s="120"/>
    </row>
    <row r="39" spans="1:9" ht="13.8" thickBot="1" x14ac:dyDescent="0.3">
      <c r="A39" s="66" t="s">
        <v>37</v>
      </c>
      <c r="B39" s="91"/>
      <c r="C39" s="91"/>
      <c r="D39" s="92">
        <v>2</v>
      </c>
      <c r="E39" s="93">
        <v>8039857</v>
      </c>
      <c r="F39" s="94">
        <v>8871833</v>
      </c>
      <c r="I39" s="121"/>
    </row>
    <row r="40" spans="1:9" x14ac:dyDescent="0.25">
      <c r="A40" s="71"/>
      <c r="B40" s="95"/>
      <c r="C40" s="95"/>
      <c r="D40" s="96"/>
      <c r="E40" s="97"/>
      <c r="F40" s="98"/>
      <c r="I40" s="122"/>
    </row>
    <row r="41" spans="1:9" x14ac:dyDescent="0.25">
      <c r="A41" s="71"/>
      <c r="B41" s="95"/>
      <c r="C41" s="95"/>
      <c r="D41" s="96"/>
      <c r="E41" s="97"/>
      <c r="F41" s="98"/>
    </row>
    <row r="42" spans="1:9" customFormat="1" ht="15.6" x14ac:dyDescent="0.3">
      <c r="A42" s="99" t="s">
        <v>38</v>
      </c>
      <c r="B42" s="100"/>
      <c r="C42" s="100"/>
      <c r="D42" s="101"/>
      <c r="E42" s="102"/>
      <c r="F42" s="103"/>
    </row>
    <row r="43" spans="1:9" customFormat="1" ht="15" thickBot="1" x14ac:dyDescent="0.35">
      <c r="A43" s="104"/>
      <c r="B43" s="100"/>
      <c r="C43" s="105"/>
      <c r="D43" s="105"/>
    </row>
    <row r="44" spans="1:9" customFormat="1" ht="15.75" customHeight="1" x14ac:dyDescent="0.3">
      <c r="A44" s="123" t="s">
        <v>39</v>
      </c>
      <c r="B44" s="125" t="s">
        <v>16</v>
      </c>
      <c r="C44" s="106" t="s">
        <v>40</v>
      </c>
      <c r="D44" s="107"/>
      <c r="E44" s="108"/>
      <c r="F44" s="109"/>
    </row>
    <row r="45" spans="1:9" customFormat="1" ht="15.75" customHeight="1" thickBot="1" x14ac:dyDescent="0.35">
      <c r="A45" s="124"/>
      <c r="B45" s="126"/>
      <c r="C45" s="127" t="s">
        <v>19</v>
      </c>
      <c r="D45" s="128"/>
      <c r="E45" s="110">
        <f>F19</f>
        <v>44957</v>
      </c>
      <c r="F45" s="109"/>
    </row>
    <row r="46" spans="1:9" customFormat="1" ht="15" thickBot="1" x14ac:dyDescent="0.35">
      <c r="A46" s="111" t="str">
        <f>+B8</f>
        <v>CZ0008474848</v>
      </c>
      <c r="B46" s="112">
        <v>1</v>
      </c>
      <c r="C46" s="129">
        <v>670880614</v>
      </c>
      <c r="D46" s="130"/>
      <c r="E46" s="131"/>
      <c r="F46" s="113"/>
    </row>
    <row r="47" spans="1:9" x14ac:dyDescent="0.25">
      <c r="A47" s="71"/>
      <c r="B47" s="95"/>
      <c r="C47" s="95"/>
      <c r="D47" s="96"/>
      <c r="E47" s="97"/>
      <c r="F47" s="98"/>
    </row>
    <row r="48" spans="1:9" x14ac:dyDescent="0.25">
      <c r="A48" s="71"/>
      <c r="B48" s="95"/>
      <c r="C48" s="95"/>
      <c r="D48" s="96"/>
      <c r="E48" s="114"/>
      <c r="F48" s="98"/>
    </row>
    <row r="49" spans="1:6" ht="52.8" x14ac:dyDescent="0.3">
      <c r="A49" s="115" t="s">
        <v>41</v>
      </c>
      <c r="B49" s="116"/>
      <c r="C49" s="116"/>
      <c r="D49" s="117"/>
      <c r="E49" s="117"/>
      <c r="F49" s="118"/>
    </row>
    <row r="51" spans="1:6" x14ac:dyDescent="0.25">
      <c r="B51" s="119"/>
      <c r="C51" s="119"/>
    </row>
    <row r="54" spans="1:6" x14ac:dyDescent="0.25">
      <c r="C54" s="119"/>
      <c r="E54" s="119"/>
    </row>
  </sheetData>
  <mergeCells count="4">
    <mergeCell ref="A44:A45"/>
    <mergeCell ref="B44:B45"/>
    <mergeCell ref="C45:D45"/>
    <mergeCell ref="C46:E4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38769-4025-4B5C-B989-2E33752FA59E}">
  <sheetPr>
    <pageSetUpPr fitToPage="1"/>
  </sheetPr>
  <dimension ref="A1:I54"/>
  <sheetViews>
    <sheetView workbookViewId="0">
      <selection activeCell="I4" sqref="I4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7.6640625" style="2" customWidth="1"/>
    <col min="6" max="6" width="18.88671875" style="2" customWidth="1"/>
    <col min="7" max="8" width="9.109375" style="2"/>
    <col min="9" max="9" width="10.109375" style="2" bestFit="1" customWidth="1"/>
    <col min="10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</v>
      </c>
      <c r="B8" s="18" t="s">
        <v>5</v>
      </c>
      <c r="C8" s="19"/>
      <c r="D8" s="20"/>
      <c r="E8" s="21" t="s">
        <v>6</v>
      </c>
      <c r="F8" s="22" t="s">
        <v>7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8</v>
      </c>
      <c r="B10" s="25" t="s">
        <v>9</v>
      </c>
      <c r="C10" s="26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12</v>
      </c>
      <c r="B12" s="29" t="s">
        <v>13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14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15</v>
      </c>
      <c r="B18" s="42"/>
      <c r="C18" s="43"/>
      <c r="D18" s="44" t="s">
        <v>16</v>
      </c>
      <c r="E18" s="45" t="s">
        <v>17</v>
      </c>
      <c r="F18" s="46" t="s">
        <v>18</v>
      </c>
    </row>
    <row r="19" spans="1:7" ht="13.8" thickBot="1" x14ac:dyDescent="0.3">
      <c r="A19" s="47"/>
      <c r="B19" s="48"/>
      <c r="C19" s="49"/>
      <c r="D19" s="50"/>
      <c r="E19" s="51" t="s">
        <v>19</v>
      </c>
      <c r="F19" s="52">
        <v>44985</v>
      </c>
    </row>
    <row r="20" spans="1:7" x14ac:dyDescent="0.25">
      <c r="A20" s="53" t="s">
        <v>20</v>
      </c>
      <c r="B20" s="54"/>
      <c r="C20" s="54"/>
      <c r="D20" s="55">
        <v>1</v>
      </c>
      <c r="E20" s="56">
        <f>E21+E24+E27+E31</f>
        <v>690338</v>
      </c>
      <c r="F20" s="57">
        <f>+F21+F24+F27+F31</f>
        <v>100</v>
      </c>
    </row>
    <row r="21" spans="1:7" x14ac:dyDescent="0.25">
      <c r="A21" s="58" t="s">
        <v>21</v>
      </c>
      <c r="B21" s="59"/>
      <c r="C21" s="59"/>
      <c r="D21" s="60">
        <v>3</v>
      </c>
      <c r="E21" s="61">
        <f>E22+E23</f>
        <v>35752</v>
      </c>
      <c r="F21" s="62">
        <f>E21/E20*100</f>
        <v>5.1789123588734798</v>
      </c>
    </row>
    <row r="22" spans="1:7" x14ac:dyDescent="0.25">
      <c r="A22" s="63" t="s">
        <v>22</v>
      </c>
      <c r="B22" s="64"/>
      <c r="C22" s="64"/>
      <c r="D22" s="60">
        <v>4</v>
      </c>
      <c r="E22" s="61">
        <v>35752</v>
      </c>
      <c r="F22" s="62">
        <f>E22/$E$20*100</f>
        <v>5.1789123588734798</v>
      </c>
    </row>
    <row r="23" spans="1:7" hidden="1" x14ac:dyDescent="0.25">
      <c r="A23" s="63" t="s">
        <v>23</v>
      </c>
      <c r="B23" s="64"/>
      <c r="C23" s="64"/>
      <c r="D23" s="60">
        <v>5</v>
      </c>
      <c r="E23" s="61">
        <v>0</v>
      </c>
      <c r="F23" s="62">
        <f>E23/$E$20*100</f>
        <v>0</v>
      </c>
    </row>
    <row r="24" spans="1:7" hidden="1" x14ac:dyDescent="0.25">
      <c r="A24" s="58" t="s">
        <v>24</v>
      </c>
      <c r="B24" s="64"/>
      <c r="C24" s="64"/>
      <c r="D24" s="60">
        <v>9</v>
      </c>
      <c r="E24" s="61">
        <f>+E25+E26</f>
        <v>0</v>
      </c>
      <c r="F24" s="62">
        <f>E24/$E$20*100</f>
        <v>0</v>
      </c>
    </row>
    <row r="25" spans="1:7" hidden="1" x14ac:dyDescent="0.25">
      <c r="A25" s="63" t="s">
        <v>25</v>
      </c>
      <c r="B25" s="64"/>
      <c r="C25" s="64"/>
      <c r="D25" s="60">
        <v>10</v>
      </c>
      <c r="E25" s="61">
        <v>0</v>
      </c>
      <c r="F25" s="62">
        <f>E25/$E$20*100</f>
        <v>0</v>
      </c>
    </row>
    <row r="26" spans="1:7" hidden="1" x14ac:dyDescent="0.25">
      <c r="A26" s="63" t="s">
        <v>26</v>
      </c>
      <c r="B26" s="64"/>
      <c r="C26" s="64"/>
      <c r="D26" s="60">
        <v>11</v>
      </c>
      <c r="E26" s="61">
        <v>0</v>
      </c>
      <c r="F26" s="62">
        <v>0</v>
      </c>
    </row>
    <row r="27" spans="1:7" ht="13.95" customHeight="1" x14ac:dyDescent="0.25">
      <c r="A27" s="58" t="s">
        <v>27</v>
      </c>
      <c r="B27" s="64"/>
      <c r="C27" s="64"/>
      <c r="D27" s="60">
        <v>12</v>
      </c>
      <c r="E27" s="61">
        <f>E28+E29</f>
        <v>621583</v>
      </c>
      <c r="F27" s="62">
        <f>E27/E20*100</f>
        <v>90.040386013807733</v>
      </c>
    </row>
    <row r="28" spans="1:7" hidden="1" x14ac:dyDescent="0.25">
      <c r="A28" s="63" t="s">
        <v>28</v>
      </c>
      <c r="B28" s="64"/>
      <c r="C28" s="64"/>
      <c r="D28" s="60">
        <v>13</v>
      </c>
      <c r="E28" s="61">
        <v>0</v>
      </c>
      <c r="F28" s="62">
        <f>E28/E20*100</f>
        <v>0</v>
      </c>
    </row>
    <row r="29" spans="1:7" x14ac:dyDescent="0.25">
      <c r="A29" s="63" t="s">
        <v>29</v>
      </c>
      <c r="B29" s="64"/>
      <c r="C29" s="64"/>
      <c r="D29" s="60">
        <v>14</v>
      </c>
      <c r="E29" s="61">
        <v>621583</v>
      </c>
      <c r="F29" s="62">
        <f>E29/E20*100</f>
        <v>90.040386013807733</v>
      </c>
    </row>
    <row r="30" spans="1:7" hidden="1" x14ac:dyDescent="0.25">
      <c r="A30" s="63" t="s">
        <v>30</v>
      </c>
      <c r="B30" s="64"/>
      <c r="C30" s="64"/>
      <c r="D30" s="60">
        <v>15</v>
      </c>
      <c r="E30" s="61">
        <v>0</v>
      </c>
      <c r="F30" s="62">
        <v>0</v>
      </c>
      <c r="G30" s="65"/>
    </row>
    <row r="31" spans="1:7" ht="13.8" thickBot="1" x14ac:dyDescent="0.3">
      <c r="A31" s="66" t="s">
        <v>31</v>
      </c>
      <c r="B31" s="67"/>
      <c r="C31" s="67"/>
      <c r="D31" s="68">
        <v>24</v>
      </c>
      <c r="E31" s="69">
        <v>33003</v>
      </c>
      <c r="F31" s="70">
        <f>E31/E20*100</f>
        <v>4.7807016273187921</v>
      </c>
    </row>
    <row r="32" spans="1:7" x14ac:dyDescent="0.25">
      <c r="A32" s="71"/>
      <c r="B32" s="72"/>
      <c r="C32" s="72"/>
      <c r="D32" s="73"/>
      <c r="E32" s="74"/>
      <c r="F32" s="75"/>
    </row>
    <row r="33" spans="1:9" x14ac:dyDescent="0.25">
      <c r="A33" s="71"/>
      <c r="B33" s="72"/>
      <c r="C33" s="72"/>
      <c r="D33" s="73"/>
      <c r="E33" s="74"/>
      <c r="F33" s="75"/>
    </row>
    <row r="34" spans="1:9" ht="15.6" x14ac:dyDescent="0.25">
      <c r="A34" s="76" t="s">
        <v>32</v>
      </c>
      <c r="B34" s="77"/>
      <c r="C34" s="77"/>
      <c r="D34" s="77"/>
      <c r="E34" s="77"/>
      <c r="F34" s="77"/>
    </row>
    <row r="35" spans="1:9" ht="13.8" thickBot="1" x14ac:dyDescent="0.3">
      <c r="A35" s="78"/>
      <c r="B35" s="79"/>
      <c r="C35" s="79"/>
      <c r="D35" s="79"/>
      <c r="E35" s="79"/>
      <c r="F35" s="79"/>
    </row>
    <row r="36" spans="1:9" ht="15.6" x14ac:dyDescent="0.3">
      <c r="A36" s="80"/>
      <c r="B36" s="81"/>
      <c r="C36" s="81"/>
      <c r="D36" s="44"/>
      <c r="E36" s="45" t="s">
        <v>33</v>
      </c>
      <c r="F36" s="46" t="s">
        <v>34</v>
      </c>
    </row>
    <row r="37" spans="1:9" ht="16.2" thickBot="1" x14ac:dyDescent="0.3">
      <c r="A37" s="82" t="s">
        <v>35</v>
      </c>
      <c r="B37" s="83"/>
      <c r="C37" s="83"/>
      <c r="D37" s="84" t="s">
        <v>16</v>
      </c>
      <c r="E37" s="85" t="s">
        <v>43</v>
      </c>
      <c r="F37" s="86">
        <f>F19</f>
        <v>44985</v>
      </c>
    </row>
    <row r="38" spans="1:9" x14ac:dyDescent="0.25">
      <c r="A38" s="58" t="s">
        <v>36</v>
      </c>
      <c r="B38" s="87"/>
      <c r="C38" s="87"/>
      <c r="D38" s="88">
        <v>1</v>
      </c>
      <c r="E38" s="89">
        <v>973606</v>
      </c>
      <c r="F38" s="90">
        <v>1096382</v>
      </c>
      <c r="I38" s="120"/>
    </row>
    <row r="39" spans="1:9" ht="13.8" thickBot="1" x14ac:dyDescent="0.3">
      <c r="A39" s="66" t="s">
        <v>37</v>
      </c>
      <c r="B39" s="91"/>
      <c r="C39" s="91"/>
      <c r="D39" s="92">
        <v>2</v>
      </c>
      <c r="E39" s="93">
        <v>9825346</v>
      </c>
      <c r="F39" s="94">
        <v>11058555</v>
      </c>
      <c r="I39" s="121"/>
    </row>
    <row r="40" spans="1:9" x14ac:dyDescent="0.25">
      <c r="A40" s="71"/>
      <c r="B40" s="95"/>
      <c r="C40" s="95"/>
      <c r="D40" s="96"/>
      <c r="E40" s="97"/>
      <c r="F40" s="98"/>
      <c r="I40" s="122"/>
    </row>
    <row r="41" spans="1:9" x14ac:dyDescent="0.25">
      <c r="A41" s="71"/>
      <c r="B41" s="95"/>
      <c r="C41" s="95"/>
      <c r="D41" s="96"/>
      <c r="E41" s="97"/>
      <c r="F41" s="98"/>
    </row>
    <row r="42" spans="1:9" customFormat="1" ht="15.6" x14ac:dyDescent="0.3">
      <c r="A42" s="99" t="s">
        <v>38</v>
      </c>
      <c r="B42" s="100"/>
      <c r="C42" s="100"/>
      <c r="D42" s="101"/>
      <c r="E42" s="102"/>
      <c r="F42" s="103"/>
    </row>
    <row r="43" spans="1:9" customFormat="1" ht="15" thickBot="1" x14ac:dyDescent="0.35">
      <c r="A43" s="104"/>
      <c r="B43" s="100"/>
      <c r="C43" s="105"/>
      <c r="D43" s="105"/>
    </row>
    <row r="44" spans="1:9" customFormat="1" ht="15.75" customHeight="1" x14ac:dyDescent="0.3">
      <c r="A44" s="123" t="s">
        <v>39</v>
      </c>
      <c r="B44" s="125" t="s">
        <v>16</v>
      </c>
      <c r="C44" s="106" t="s">
        <v>40</v>
      </c>
      <c r="D44" s="107"/>
      <c r="E44" s="108"/>
      <c r="F44" s="109"/>
    </row>
    <row r="45" spans="1:9" customFormat="1" ht="15.75" customHeight="1" thickBot="1" x14ac:dyDescent="0.35">
      <c r="A45" s="124"/>
      <c r="B45" s="126"/>
      <c r="C45" s="127" t="s">
        <v>19</v>
      </c>
      <c r="D45" s="128"/>
      <c r="E45" s="110">
        <f>F19</f>
        <v>44985</v>
      </c>
      <c r="F45" s="109"/>
    </row>
    <row r="46" spans="1:9" customFormat="1" ht="15" thickBot="1" x14ac:dyDescent="0.35">
      <c r="A46" s="111" t="str">
        <f>+B8</f>
        <v>CZ0008474848</v>
      </c>
      <c r="B46" s="112">
        <v>1</v>
      </c>
      <c r="C46" s="129">
        <v>661963346</v>
      </c>
      <c r="D46" s="130"/>
      <c r="E46" s="131"/>
      <c r="F46" s="113"/>
    </row>
    <row r="47" spans="1:9" x14ac:dyDescent="0.25">
      <c r="A47" s="71"/>
      <c r="B47" s="95"/>
      <c r="C47" s="95"/>
      <c r="D47" s="96"/>
      <c r="E47" s="97"/>
      <c r="F47" s="98"/>
    </row>
    <row r="48" spans="1:9" x14ac:dyDescent="0.25">
      <c r="A48" s="71"/>
      <c r="B48" s="95"/>
      <c r="C48" s="95"/>
      <c r="D48" s="96"/>
      <c r="E48" s="114"/>
      <c r="F48" s="98"/>
    </row>
    <row r="49" spans="1:6" ht="52.8" x14ac:dyDescent="0.3">
      <c r="A49" s="115" t="s">
        <v>41</v>
      </c>
      <c r="B49" s="116"/>
      <c r="C49" s="116"/>
      <c r="D49" s="117"/>
      <c r="E49" s="117"/>
      <c r="F49" s="118"/>
    </row>
    <row r="51" spans="1:6" x14ac:dyDescent="0.25">
      <c r="B51" s="119"/>
      <c r="C51" s="119"/>
    </row>
    <row r="54" spans="1:6" x14ac:dyDescent="0.25">
      <c r="C54" s="119"/>
      <c r="E54" s="119"/>
    </row>
  </sheetData>
  <mergeCells count="4">
    <mergeCell ref="A44:A45"/>
    <mergeCell ref="B44:B45"/>
    <mergeCell ref="C45:D45"/>
    <mergeCell ref="C46:E4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FC13-29E4-4C60-BF0A-7A7C5D9A5BA8}">
  <sheetPr>
    <pageSetUpPr fitToPage="1"/>
  </sheetPr>
  <dimension ref="A1:I54"/>
  <sheetViews>
    <sheetView workbookViewId="0">
      <selection activeCell="I14" sqref="I14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7.6640625" style="2" customWidth="1"/>
    <col min="6" max="6" width="18.88671875" style="2" customWidth="1"/>
    <col min="7" max="8" width="9.109375" style="2"/>
    <col min="9" max="9" width="10.109375" style="2" bestFit="1" customWidth="1"/>
    <col min="10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</v>
      </c>
      <c r="B8" s="18" t="s">
        <v>5</v>
      </c>
      <c r="C8" s="19"/>
      <c r="D8" s="20"/>
      <c r="E8" s="21" t="s">
        <v>6</v>
      </c>
      <c r="F8" s="22" t="s">
        <v>7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8</v>
      </c>
      <c r="B10" s="25" t="s">
        <v>9</v>
      </c>
      <c r="C10" s="26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12</v>
      </c>
      <c r="B12" s="29" t="s">
        <v>13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14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15</v>
      </c>
      <c r="B18" s="42"/>
      <c r="C18" s="43"/>
      <c r="D18" s="44" t="s">
        <v>16</v>
      </c>
      <c r="E18" s="45" t="s">
        <v>17</v>
      </c>
      <c r="F18" s="46" t="s">
        <v>18</v>
      </c>
    </row>
    <row r="19" spans="1:7" ht="13.8" thickBot="1" x14ac:dyDescent="0.3">
      <c r="A19" s="47"/>
      <c r="B19" s="48"/>
      <c r="C19" s="49"/>
      <c r="D19" s="50"/>
      <c r="E19" s="51" t="s">
        <v>19</v>
      </c>
      <c r="F19" s="52">
        <v>45016</v>
      </c>
    </row>
    <row r="20" spans="1:7" x14ac:dyDescent="0.25">
      <c r="A20" s="53" t="s">
        <v>20</v>
      </c>
      <c r="B20" s="54"/>
      <c r="C20" s="54"/>
      <c r="D20" s="55">
        <v>1</v>
      </c>
      <c r="E20" s="56">
        <f>E21+E24+E27+E31</f>
        <v>678423</v>
      </c>
      <c r="F20" s="57">
        <f>+F21+F24+F27+F31</f>
        <v>100.00000000000001</v>
      </c>
    </row>
    <row r="21" spans="1:7" x14ac:dyDescent="0.25">
      <c r="A21" s="58" t="s">
        <v>21</v>
      </c>
      <c r="B21" s="59"/>
      <c r="C21" s="59"/>
      <c r="D21" s="60">
        <v>3</v>
      </c>
      <c r="E21" s="61">
        <f>E22+E23</f>
        <v>39463</v>
      </c>
      <c r="F21" s="62">
        <f>E21/E20*100</f>
        <v>5.8168723642918945</v>
      </c>
    </row>
    <row r="22" spans="1:7" x14ac:dyDescent="0.25">
      <c r="A22" s="63" t="s">
        <v>22</v>
      </c>
      <c r="B22" s="64"/>
      <c r="C22" s="64"/>
      <c r="D22" s="60">
        <v>4</v>
      </c>
      <c r="E22" s="61">
        <v>39463</v>
      </c>
      <c r="F22" s="62">
        <f>E22/$E$20*100</f>
        <v>5.8168723642918945</v>
      </c>
    </row>
    <row r="23" spans="1:7" hidden="1" x14ac:dyDescent="0.25">
      <c r="A23" s="63" t="s">
        <v>23</v>
      </c>
      <c r="B23" s="64"/>
      <c r="C23" s="64"/>
      <c r="D23" s="60">
        <v>5</v>
      </c>
      <c r="E23" s="61">
        <v>0</v>
      </c>
      <c r="F23" s="62">
        <f>E23/$E$20*100</f>
        <v>0</v>
      </c>
    </row>
    <row r="24" spans="1:7" hidden="1" x14ac:dyDescent="0.25">
      <c r="A24" s="58" t="s">
        <v>24</v>
      </c>
      <c r="B24" s="64"/>
      <c r="C24" s="64"/>
      <c r="D24" s="60">
        <v>9</v>
      </c>
      <c r="E24" s="61">
        <f>+E25+E26</f>
        <v>0</v>
      </c>
      <c r="F24" s="62">
        <f>E24/$E$20*100</f>
        <v>0</v>
      </c>
    </row>
    <row r="25" spans="1:7" hidden="1" x14ac:dyDescent="0.25">
      <c r="A25" s="63" t="s">
        <v>25</v>
      </c>
      <c r="B25" s="64"/>
      <c r="C25" s="64"/>
      <c r="D25" s="60">
        <v>10</v>
      </c>
      <c r="E25" s="61">
        <v>0</v>
      </c>
      <c r="F25" s="62">
        <f>E25/$E$20*100</f>
        <v>0</v>
      </c>
    </row>
    <row r="26" spans="1:7" hidden="1" x14ac:dyDescent="0.25">
      <c r="A26" s="63" t="s">
        <v>26</v>
      </c>
      <c r="B26" s="64"/>
      <c r="C26" s="64"/>
      <c r="D26" s="60">
        <v>11</v>
      </c>
      <c r="E26" s="61">
        <v>0</v>
      </c>
      <c r="F26" s="62">
        <v>0</v>
      </c>
    </row>
    <row r="27" spans="1:7" ht="13.95" customHeight="1" x14ac:dyDescent="0.25">
      <c r="A27" s="58" t="s">
        <v>27</v>
      </c>
      <c r="B27" s="64"/>
      <c r="C27" s="64"/>
      <c r="D27" s="60">
        <v>12</v>
      </c>
      <c r="E27" s="61">
        <f>E28+E29</f>
        <v>604402</v>
      </c>
      <c r="F27" s="62">
        <f>E27/E20*100</f>
        <v>89.089255523471351</v>
      </c>
    </row>
    <row r="28" spans="1:7" hidden="1" x14ac:dyDescent="0.25">
      <c r="A28" s="63" t="s">
        <v>28</v>
      </c>
      <c r="B28" s="64"/>
      <c r="C28" s="64"/>
      <c r="D28" s="60">
        <v>13</v>
      </c>
      <c r="E28" s="61">
        <v>0</v>
      </c>
      <c r="F28" s="62">
        <f>E28/E20*100</f>
        <v>0</v>
      </c>
    </row>
    <row r="29" spans="1:7" x14ac:dyDescent="0.25">
      <c r="A29" s="63" t="s">
        <v>29</v>
      </c>
      <c r="B29" s="64"/>
      <c r="C29" s="64"/>
      <c r="D29" s="60">
        <v>14</v>
      </c>
      <c r="E29" s="61">
        <v>604402</v>
      </c>
      <c r="F29" s="62">
        <f>E29/E20*100</f>
        <v>89.089255523471351</v>
      </c>
    </row>
    <row r="30" spans="1:7" hidden="1" x14ac:dyDescent="0.25">
      <c r="A30" s="63" t="s">
        <v>30</v>
      </c>
      <c r="B30" s="64"/>
      <c r="C30" s="64"/>
      <c r="D30" s="60">
        <v>15</v>
      </c>
      <c r="E30" s="61">
        <v>0</v>
      </c>
      <c r="F30" s="62">
        <v>0</v>
      </c>
      <c r="G30" s="65"/>
    </row>
    <row r="31" spans="1:7" ht="13.8" thickBot="1" x14ac:dyDescent="0.3">
      <c r="A31" s="66" t="s">
        <v>31</v>
      </c>
      <c r="B31" s="67"/>
      <c r="C31" s="67"/>
      <c r="D31" s="68">
        <v>24</v>
      </c>
      <c r="E31" s="69">
        <v>34558</v>
      </c>
      <c r="F31" s="70">
        <f>E31/E20*100</f>
        <v>5.0938721122367605</v>
      </c>
    </row>
    <row r="32" spans="1:7" x14ac:dyDescent="0.25">
      <c r="A32" s="71"/>
      <c r="B32" s="72"/>
      <c r="C32" s="72"/>
      <c r="D32" s="73"/>
      <c r="E32" s="74"/>
      <c r="F32" s="75"/>
    </row>
    <row r="33" spans="1:9" x14ac:dyDescent="0.25">
      <c r="A33" s="71"/>
      <c r="B33" s="72"/>
      <c r="C33" s="72"/>
      <c r="D33" s="73"/>
      <c r="E33" s="74"/>
      <c r="F33" s="75"/>
    </row>
    <row r="34" spans="1:9" ht="15.6" x14ac:dyDescent="0.25">
      <c r="A34" s="76" t="s">
        <v>32</v>
      </c>
      <c r="B34" s="77"/>
      <c r="C34" s="77"/>
      <c r="D34" s="77"/>
      <c r="E34" s="77"/>
      <c r="F34" s="77"/>
    </row>
    <row r="35" spans="1:9" ht="13.8" thickBot="1" x14ac:dyDescent="0.3">
      <c r="A35" s="78"/>
      <c r="B35" s="79"/>
      <c r="C35" s="79"/>
      <c r="D35" s="79"/>
      <c r="E35" s="79"/>
      <c r="F35" s="79"/>
    </row>
    <row r="36" spans="1:9" ht="15.6" x14ac:dyDescent="0.3">
      <c r="A36" s="80"/>
      <c r="B36" s="81"/>
      <c r="C36" s="81"/>
      <c r="D36" s="44"/>
      <c r="E36" s="45" t="s">
        <v>33</v>
      </c>
      <c r="F36" s="46" t="s">
        <v>34</v>
      </c>
    </row>
    <row r="37" spans="1:9" ht="16.2" thickBot="1" x14ac:dyDescent="0.3">
      <c r="A37" s="82" t="s">
        <v>35</v>
      </c>
      <c r="B37" s="83"/>
      <c r="C37" s="83"/>
      <c r="D37" s="84" t="s">
        <v>16</v>
      </c>
      <c r="E37" s="85" t="s">
        <v>44</v>
      </c>
      <c r="F37" s="86">
        <f>F19</f>
        <v>45016</v>
      </c>
    </row>
    <row r="38" spans="1:9" x14ac:dyDescent="0.25">
      <c r="A38" s="58" t="s">
        <v>36</v>
      </c>
      <c r="B38" s="87"/>
      <c r="C38" s="87"/>
      <c r="D38" s="88">
        <v>1</v>
      </c>
      <c r="E38" s="89">
        <v>1058411</v>
      </c>
      <c r="F38" s="90">
        <v>1175795</v>
      </c>
      <c r="I38" s="120"/>
    </row>
    <row r="39" spans="1:9" ht="13.8" thickBot="1" x14ac:dyDescent="0.3">
      <c r="A39" s="66" t="s">
        <v>37</v>
      </c>
      <c r="B39" s="91"/>
      <c r="C39" s="91"/>
      <c r="D39" s="92">
        <v>2</v>
      </c>
      <c r="E39" s="93">
        <v>10664174</v>
      </c>
      <c r="F39" s="94">
        <v>11864910</v>
      </c>
      <c r="I39" s="121"/>
    </row>
    <row r="40" spans="1:9" x14ac:dyDescent="0.25">
      <c r="A40" s="71"/>
      <c r="B40" s="95"/>
      <c r="C40" s="95"/>
      <c r="D40" s="96"/>
      <c r="E40" s="97"/>
      <c r="F40" s="98"/>
      <c r="I40" s="122"/>
    </row>
    <row r="41" spans="1:9" x14ac:dyDescent="0.25">
      <c r="A41" s="71"/>
      <c r="B41" s="95"/>
      <c r="C41" s="95"/>
      <c r="D41" s="96"/>
      <c r="E41" s="97"/>
      <c r="F41" s="98"/>
    </row>
    <row r="42" spans="1:9" customFormat="1" ht="15.6" x14ac:dyDescent="0.3">
      <c r="A42" s="99" t="s">
        <v>38</v>
      </c>
      <c r="B42" s="100"/>
      <c r="C42" s="100"/>
      <c r="D42" s="101"/>
      <c r="E42" s="102"/>
      <c r="F42" s="103"/>
    </row>
    <row r="43" spans="1:9" customFormat="1" ht="15" thickBot="1" x14ac:dyDescent="0.35">
      <c r="A43" s="104"/>
      <c r="B43" s="100"/>
      <c r="C43" s="105"/>
      <c r="D43" s="105"/>
    </row>
    <row r="44" spans="1:9" customFormat="1" ht="15.75" customHeight="1" x14ac:dyDescent="0.3">
      <c r="A44" s="123" t="s">
        <v>39</v>
      </c>
      <c r="B44" s="125" t="s">
        <v>16</v>
      </c>
      <c r="C44" s="106" t="s">
        <v>40</v>
      </c>
      <c r="D44" s="107"/>
      <c r="E44" s="108"/>
      <c r="F44" s="109"/>
    </row>
    <row r="45" spans="1:9" customFormat="1" ht="15.75" customHeight="1" thickBot="1" x14ac:dyDescent="0.35">
      <c r="A45" s="124"/>
      <c r="B45" s="126"/>
      <c r="C45" s="127" t="s">
        <v>19</v>
      </c>
      <c r="D45" s="128"/>
      <c r="E45" s="110">
        <f>F19</f>
        <v>45016</v>
      </c>
      <c r="F45" s="109"/>
    </row>
    <row r="46" spans="1:9" customFormat="1" ht="15" thickBot="1" x14ac:dyDescent="0.35">
      <c r="A46" s="111" t="str">
        <f>+B8</f>
        <v>CZ0008474848</v>
      </c>
      <c r="B46" s="112">
        <v>1</v>
      </c>
      <c r="C46" s="129">
        <v>649961514</v>
      </c>
      <c r="D46" s="130"/>
      <c r="E46" s="131"/>
      <c r="F46" s="113"/>
    </row>
    <row r="47" spans="1:9" x14ac:dyDescent="0.25">
      <c r="A47" s="71"/>
      <c r="B47" s="95"/>
      <c r="C47" s="95"/>
      <c r="D47" s="96"/>
      <c r="E47" s="97"/>
      <c r="F47" s="98"/>
    </row>
    <row r="48" spans="1:9" x14ac:dyDescent="0.25">
      <c r="A48" s="71"/>
      <c r="B48" s="95"/>
      <c r="C48" s="95"/>
      <c r="D48" s="96"/>
      <c r="E48" s="114"/>
      <c r="F48" s="98"/>
    </row>
    <row r="49" spans="1:6" ht="52.8" x14ac:dyDescent="0.3">
      <c r="A49" s="115" t="s">
        <v>41</v>
      </c>
      <c r="B49" s="116"/>
      <c r="C49" s="116"/>
      <c r="D49" s="117"/>
      <c r="E49" s="117"/>
      <c r="F49" s="118"/>
    </row>
    <row r="51" spans="1:6" x14ac:dyDescent="0.25">
      <c r="B51" s="119"/>
      <c r="C51" s="119"/>
    </row>
    <row r="54" spans="1:6" x14ac:dyDescent="0.25">
      <c r="C54" s="119"/>
      <c r="E54" s="119"/>
    </row>
  </sheetData>
  <mergeCells count="4">
    <mergeCell ref="A44:A45"/>
    <mergeCell ref="B44:B45"/>
    <mergeCell ref="C45:D45"/>
    <mergeCell ref="C46:E4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FE676-2A60-4F95-AB6E-6CB7531DBAFF}">
  <sheetPr>
    <pageSetUpPr fitToPage="1"/>
  </sheetPr>
  <dimension ref="A1:I54"/>
  <sheetViews>
    <sheetView workbookViewId="0">
      <selection activeCell="H9" sqref="H9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7.6640625" style="2" customWidth="1"/>
    <col min="6" max="6" width="18.88671875" style="2" customWidth="1"/>
    <col min="7" max="8" width="9.109375" style="2"/>
    <col min="9" max="9" width="10.109375" style="2" bestFit="1" customWidth="1"/>
    <col min="10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</v>
      </c>
      <c r="B8" s="18" t="s">
        <v>5</v>
      </c>
      <c r="C8" s="19"/>
      <c r="D8" s="20"/>
      <c r="E8" s="21" t="s">
        <v>6</v>
      </c>
      <c r="F8" s="22" t="s">
        <v>7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8</v>
      </c>
      <c r="B10" s="25" t="s">
        <v>9</v>
      </c>
      <c r="C10" s="26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12</v>
      </c>
      <c r="B12" s="29" t="s">
        <v>13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14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15</v>
      </c>
      <c r="B18" s="42"/>
      <c r="C18" s="43"/>
      <c r="D18" s="44" t="s">
        <v>16</v>
      </c>
      <c r="E18" s="45" t="s">
        <v>17</v>
      </c>
      <c r="F18" s="46" t="s">
        <v>18</v>
      </c>
    </row>
    <row r="19" spans="1:7" ht="13.8" thickBot="1" x14ac:dyDescent="0.3">
      <c r="A19" s="47"/>
      <c r="B19" s="48"/>
      <c r="C19" s="49"/>
      <c r="D19" s="50"/>
      <c r="E19" s="51" t="s">
        <v>19</v>
      </c>
      <c r="F19" s="52">
        <v>45046</v>
      </c>
    </row>
    <row r="20" spans="1:7" x14ac:dyDescent="0.25">
      <c r="A20" s="53" t="s">
        <v>20</v>
      </c>
      <c r="B20" s="54"/>
      <c r="C20" s="54"/>
      <c r="D20" s="55">
        <v>1</v>
      </c>
      <c r="E20" s="56">
        <f>E21+E24+E27+E31</f>
        <v>682091</v>
      </c>
      <c r="F20" s="57">
        <f>+F21+F24+F27+F31</f>
        <v>99.999999999999986</v>
      </c>
    </row>
    <row r="21" spans="1:7" x14ac:dyDescent="0.25">
      <c r="A21" s="58" t="s">
        <v>21</v>
      </c>
      <c r="B21" s="59"/>
      <c r="C21" s="59"/>
      <c r="D21" s="60">
        <v>3</v>
      </c>
      <c r="E21" s="61">
        <f>E22+E23</f>
        <v>39173</v>
      </c>
      <c r="F21" s="62">
        <f>E21/E20*100</f>
        <v>5.7430753374549735</v>
      </c>
    </row>
    <row r="22" spans="1:7" x14ac:dyDescent="0.25">
      <c r="A22" s="63" t="s">
        <v>22</v>
      </c>
      <c r="B22" s="64"/>
      <c r="C22" s="64"/>
      <c r="D22" s="60">
        <v>4</v>
      </c>
      <c r="E22" s="61">
        <v>39173</v>
      </c>
      <c r="F22" s="62">
        <f>E22/$E$20*100</f>
        <v>5.7430753374549735</v>
      </c>
    </row>
    <row r="23" spans="1:7" hidden="1" x14ac:dyDescent="0.25">
      <c r="A23" s="63" t="s">
        <v>23</v>
      </c>
      <c r="B23" s="64"/>
      <c r="C23" s="64"/>
      <c r="D23" s="60">
        <v>5</v>
      </c>
      <c r="E23" s="61">
        <v>0</v>
      </c>
      <c r="F23" s="62">
        <f>E23/$E$20*100</f>
        <v>0</v>
      </c>
    </row>
    <row r="24" spans="1:7" hidden="1" x14ac:dyDescent="0.25">
      <c r="A24" s="58" t="s">
        <v>24</v>
      </c>
      <c r="B24" s="64"/>
      <c r="C24" s="64"/>
      <c r="D24" s="60">
        <v>9</v>
      </c>
      <c r="E24" s="61">
        <f>+E25+E26</f>
        <v>0</v>
      </c>
      <c r="F24" s="62">
        <f>E24/$E$20*100</f>
        <v>0</v>
      </c>
    </row>
    <row r="25" spans="1:7" hidden="1" x14ac:dyDescent="0.25">
      <c r="A25" s="63" t="s">
        <v>25</v>
      </c>
      <c r="B25" s="64"/>
      <c r="C25" s="64"/>
      <c r="D25" s="60">
        <v>10</v>
      </c>
      <c r="E25" s="61">
        <v>0</v>
      </c>
      <c r="F25" s="62">
        <f>E25/$E$20*100</f>
        <v>0</v>
      </c>
    </row>
    <row r="26" spans="1:7" hidden="1" x14ac:dyDescent="0.25">
      <c r="A26" s="63" t="s">
        <v>26</v>
      </c>
      <c r="B26" s="64"/>
      <c r="C26" s="64"/>
      <c r="D26" s="60">
        <v>11</v>
      </c>
      <c r="E26" s="61">
        <v>0</v>
      </c>
      <c r="F26" s="62">
        <v>0</v>
      </c>
    </row>
    <row r="27" spans="1:7" ht="13.95" customHeight="1" x14ac:dyDescent="0.25">
      <c r="A27" s="58" t="s">
        <v>27</v>
      </c>
      <c r="B27" s="64"/>
      <c r="C27" s="64"/>
      <c r="D27" s="60">
        <v>12</v>
      </c>
      <c r="E27" s="61">
        <f>E28+E29</f>
        <v>606996</v>
      </c>
      <c r="F27" s="62">
        <f>E27/E20*100</f>
        <v>88.990471945825405</v>
      </c>
    </row>
    <row r="28" spans="1:7" hidden="1" x14ac:dyDescent="0.25">
      <c r="A28" s="63" t="s">
        <v>28</v>
      </c>
      <c r="B28" s="64"/>
      <c r="C28" s="64"/>
      <c r="D28" s="60">
        <v>13</v>
      </c>
      <c r="E28" s="61">
        <v>0</v>
      </c>
      <c r="F28" s="62">
        <f>E28/E20*100</f>
        <v>0</v>
      </c>
    </row>
    <row r="29" spans="1:7" x14ac:dyDescent="0.25">
      <c r="A29" s="63" t="s">
        <v>29</v>
      </c>
      <c r="B29" s="64"/>
      <c r="C29" s="64"/>
      <c r="D29" s="60">
        <v>14</v>
      </c>
      <c r="E29" s="61">
        <v>606996</v>
      </c>
      <c r="F29" s="62">
        <f>E29/E20*100</f>
        <v>88.990471945825405</v>
      </c>
    </row>
    <row r="30" spans="1:7" hidden="1" x14ac:dyDescent="0.25">
      <c r="A30" s="63" t="s">
        <v>30</v>
      </c>
      <c r="B30" s="64"/>
      <c r="C30" s="64"/>
      <c r="D30" s="60">
        <v>15</v>
      </c>
      <c r="E30" s="61">
        <v>0</v>
      </c>
      <c r="F30" s="62">
        <v>0</v>
      </c>
      <c r="G30" s="65"/>
    </row>
    <row r="31" spans="1:7" ht="13.8" thickBot="1" x14ac:dyDescent="0.3">
      <c r="A31" s="66" t="s">
        <v>31</v>
      </c>
      <c r="B31" s="67"/>
      <c r="C31" s="67"/>
      <c r="D31" s="68">
        <v>24</v>
      </c>
      <c r="E31" s="69">
        <v>35922</v>
      </c>
      <c r="F31" s="70">
        <f>E31/E20*100</f>
        <v>5.2664527167196171</v>
      </c>
    </row>
    <row r="32" spans="1:7" x14ac:dyDescent="0.25">
      <c r="A32" s="71"/>
      <c r="B32" s="72"/>
      <c r="C32" s="72"/>
      <c r="D32" s="73"/>
      <c r="E32" s="74"/>
      <c r="F32" s="75"/>
    </row>
    <row r="33" spans="1:9" x14ac:dyDescent="0.25">
      <c r="A33" s="71"/>
      <c r="B33" s="72"/>
      <c r="C33" s="72"/>
      <c r="D33" s="73"/>
      <c r="E33" s="74"/>
      <c r="F33" s="75"/>
    </row>
    <row r="34" spans="1:9" ht="15.6" x14ac:dyDescent="0.25">
      <c r="A34" s="76" t="s">
        <v>32</v>
      </c>
      <c r="B34" s="77"/>
      <c r="C34" s="77"/>
      <c r="D34" s="77"/>
      <c r="E34" s="77"/>
      <c r="F34" s="77"/>
    </row>
    <row r="35" spans="1:9" ht="13.8" thickBot="1" x14ac:dyDescent="0.3">
      <c r="A35" s="78"/>
      <c r="B35" s="79"/>
      <c r="C35" s="79"/>
      <c r="D35" s="79"/>
      <c r="E35" s="79"/>
      <c r="F35" s="79"/>
    </row>
    <row r="36" spans="1:9" ht="15.6" x14ac:dyDescent="0.3">
      <c r="A36" s="80"/>
      <c r="B36" s="81"/>
      <c r="C36" s="81"/>
      <c r="D36" s="44"/>
      <c r="E36" s="45" t="s">
        <v>33</v>
      </c>
      <c r="F36" s="46" t="s">
        <v>34</v>
      </c>
    </row>
    <row r="37" spans="1:9" ht="16.2" thickBot="1" x14ac:dyDescent="0.3">
      <c r="A37" s="82" t="s">
        <v>35</v>
      </c>
      <c r="B37" s="83"/>
      <c r="C37" s="83"/>
      <c r="D37" s="84" t="s">
        <v>16</v>
      </c>
      <c r="E37" s="85" t="s">
        <v>45</v>
      </c>
      <c r="F37" s="86">
        <f>F19</f>
        <v>45046</v>
      </c>
    </row>
    <row r="38" spans="1:9" x14ac:dyDescent="0.25">
      <c r="A38" s="58" t="s">
        <v>36</v>
      </c>
      <c r="B38" s="87"/>
      <c r="C38" s="87"/>
      <c r="D38" s="88">
        <v>1</v>
      </c>
      <c r="E38" s="89">
        <v>830229</v>
      </c>
      <c r="F38" s="90">
        <v>931685</v>
      </c>
      <c r="I38" s="120"/>
    </row>
    <row r="39" spans="1:9" ht="13.8" thickBot="1" x14ac:dyDescent="0.3">
      <c r="A39" s="66" t="s">
        <v>37</v>
      </c>
      <c r="B39" s="91"/>
      <c r="C39" s="91"/>
      <c r="D39" s="92">
        <v>2</v>
      </c>
      <c r="E39" s="93">
        <v>7455186</v>
      </c>
      <c r="F39" s="94">
        <v>8343569</v>
      </c>
      <c r="I39" s="121"/>
    </row>
    <row r="40" spans="1:9" x14ac:dyDescent="0.25">
      <c r="A40" s="71"/>
      <c r="B40" s="95"/>
      <c r="C40" s="95"/>
      <c r="D40" s="96"/>
      <c r="E40" s="97"/>
      <c r="F40" s="98"/>
      <c r="I40" s="122"/>
    </row>
    <row r="41" spans="1:9" x14ac:dyDescent="0.25">
      <c r="A41" s="71"/>
      <c r="B41" s="95"/>
      <c r="C41" s="95"/>
      <c r="D41" s="96"/>
      <c r="E41" s="97"/>
      <c r="F41" s="98"/>
    </row>
    <row r="42" spans="1:9" customFormat="1" ht="15.6" x14ac:dyDescent="0.3">
      <c r="A42" s="99" t="s">
        <v>38</v>
      </c>
      <c r="B42" s="100"/>
      <c r="C42" s="100"/>
      <c r="D42" s="101"/>
      <c r="E42" s="102"/>
      <c r="F42" s="103"/>
    </row>
    <row r="43" spans="1:9" customFormat="1" ht="15" thickBot="1" x14ac:dyDescent="0.35">
      <c r="A43" s="104"/>
      <c r="B43" s="100"/>
      <c r="C43" s="105"/>
      <c r="D43" s="105"/>
    </row>
    <row r="44" spans="1:9" customFormat="1" ht="15.75" customHeight="1" x14ac:dyDescent="0.3">
      <c r="A44" s="123" t="s">
        <v>39</v>
      </c>
      <c r="B44" s="125" t="s">
        <v>16</v>
      </c>
      <c r="C44" s="106" t="s">
        <v>40</v>
      </c>
      <c r="D44" s="107"/>
      <c r="E44" s="108"/>
      <c r="F44" s="109"/>
    </row>
    <row r="45" spans="1:9" customFormat="1" ht="15.75" customHeight="1" thickBot="1" x14ac:dyDescent="0.35">
      <c r="A45" s="124"/>
      <c r="B45" s="126"/>
      <c r="C45" s="127" t="s">
        <v>19</v>
      </c>
      <c r="D45" s="128"/>
      <c r="E45" s="110">
        <f>F19</f>
        <v>45046</v>
      </c>
      <c r="F45" s="109"/>
    </row>
    <row r="46" spans="1:9" customFormat="1" ht="15" thickBot="1" x14ac:dyDescent="0.35">
      <c r="A46" s="111" t="str">
        <f>+B8</f>
        <v>CZ0008474848</v>
      </c>
      <c r="B46" s="112">
        <v>1</v>
      </c>
      <c r="C46" s="129">
        <v>645792045</v>
      </c>
      <c r="D46" s="130"/>
      <c r="E46" s="131"/>
      <c r="F46" s="113"/>
    </row>
    <row r="47" spans="1:9" x14ac:dyDescent="0.25">
      <c r="A47" s="71"/>
      <c r="B47" s="95"/>
      <c r="C47" s="95"/>
      <c r="D47" s="96"/>
      <c r="E47" s="97"/>
      <c r="F47" s="98"/>
    </row>
    <row r="48" spans="1:9" x14ac:dyDescent="0.25">
      <c r="A48" s="71"/>
      <c r="B48" s="95"/>
      <c r="C48" s="95"/>
      <c r="D48" s="96"/>
      <c r="E48" s="114"/>
      <c r="F48" s="98"/>
    </row>
    <row r="49" spans="1:6" ht="52.8" x14ac:dyDescent="0.3">
      <c r="A49" s="115" t="s">
        <v>41</v>
      </c>
      <c r="B49" s="116"/>
      <c r="C49" s="116"/>
      <c r="D49" s="117"/>
      <c r="E49" s="117"/>
      <c r="F49" s="118"/>
    </row>
    <row r="51" spans="1:6" x14ac:dyDescent="0.25">
      <c r="B51" s="119"/>
      <c r="C51" s="119"/>
    </row>
    <row r="54" spans="1:6" x14ac:dyDescent="0.25">
      <c r="C54" s="119"/>
      <c r="E54" s="119"/>
    </row>
  </sheetData>
  <mergeCells count="4">
    <mergeCell ref="A44:A45"/>
    <mergeCell ref="B44:B45"/>
    <mergeCell ref="C45:D45"/>
    <mergeCell ref="C46:E4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40DC-2827-4314-BE06-99B1C3906BDF}">
  <sheetPr>
    <pageSetUpPr fitToPage="1"/>
  </sheetPr>
  <dimension ref="A1:I54"/>
  <sheetViews>
    <sheetView workbookViewId="0">
      <selection activeCell="G8" sqref="G8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7.6640625" style="2" customWidth="1"/>
    <col min="6" max="6" width="18.88671875" style="2" customWidth="1"/>
    <col min="7" max="8" width="9.109375" style="2"/>
    <col min="9" max="9" width="10.109375" style="2" bestFit="1" customWidth="1"/>
    <col min="10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</v>
      </c>
      <c r="B8" s="18" t="s">
        <v>5</v>
      </c>
      <c r="C8" s="19"/>
      <c r="D8" s="20"/>
      <c r="E8" s="21" t="s">
        <v>6</v>
      </c>
      <c r="F8" s="22" t="s">
        <v>7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8</v>
      </c>
      <c r="B10" s="25" t="s">
        <v>9</v>
      </c>
      <c r="C10" s="26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12</v>
      </c>
      <c r="B12" s="29" t="s">
        <v>13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14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15</v>
      </c>
      <c r="B18" s="42"/>
      <c r="C18" s="43"/>
      <c r="D18" s="44" t="s">
        <v>16</v>
      </c>
      <c r="E18" s="45" t="s">
        <v>17</v>
      </c>
      <c r="F18" s="46" t="s">
        <v>18</v>
      </c>
    </row>
    <row r="19" spans="1:7" ht="13.8" thickBot="1" x14ac:dyDescent="0.3">
      <c r="A19" s="47"/>
      <c r="B19" s="48"/>
      <c r="C19" s="49"/>
      <c r="D19" s="50"/>
      <c r="E19" s="51" t="s">
        <v>19</v>
      </c>
      <c r="F19" s="52">
        <v>45077</v>
      </c>
    </row>
    <row r="20" spans="1:7" x14ac:dyDescent="0.25">
      <c r="A20" s="53" t="s">
        <v>20</v>
      </c>
      <c r="B20" s="54"/>
      <c r="C20" s="54"/>
      <c r="D20" s="55">
        <v>1</v>
      </c>
      <c r="E20" s="56">
        <f>E21+E24+E27+E31</f>
        <v>664971</v>
      </c>
      <c r="F20" s="57">
        <f>+F21+F24+F27+F31</f>
        <v>100</v>
      </c>
    </row>
    <row r="21" spans="1:7" x14ac:dyDescent="0.25">
      <c r="A21" s="58" t="s">
        <v>21</v>
      </c>
      <c r="B21" s="59"/>
      <c r="C21" s="59"/>
      <c r="D21" s="60">
        <v>3</v>
      </c>
      <c r="E21" s="61">
        <f>E22+E23</f>
        <v>51507</v>
      </c>
      <c r="F21" s="62">
        <f>E21/E20*100</f>
        <v>7.7457513184785496</v>
      </c>
    </row>
    <row r="22" spans="1:7" x14ac:dyDescent="0.25">
      <c r="A22" s="63" t="s">
        <v>22</v>
      </c>
      <c r="B22" s="64"/>
      <c r="C22" s="64"/>
      <c r="D22" s="60">
        <v>4</v>
      </c>
      <c r="E22" s="61">
        <v>51507</v>
      </c>
      <c r="F22" s="62">
        <f>E22/$E$20*100</f>
        <v>7.7457513184785496</v>
      </c>
    </row>
    <row r="23" spans="1:7" hidden="1" x14ac:dyDescent="0.25">
      <c r="A23" s="63" t="s">
        <v>23</v>
      </c>
      <c r="B23" s="64"/>
      <c r="C23" s="64"/>
      <c r="D23" s="60">
        <v>5</v>
      </c>
      <c r="E23" s="61">
        <v>0</v>
      </c>
      <c r="F23" s="62">
        <f>E23/$E$20*100</f>
        <v>0</v>
      </c>
    </row>
    <row r="24" spans="1:7" hidden="1" x14ac:dyDescent="0.25">
      <c r="A24" s="58" t="s">
        <v>24</v>
      </c>
      <c r="B24" s="64"/>
      <c r="C24" s="64"/>
      <c r="D24" s="60">
        <v>9</v>
      </c>
      <c r="E24" s="61">
        <f>+E25+E26</f>
        <v>0</v>
      </c>
      <c r="F24" s="62">
        <f>E24/$E$20*100</f>
        <v>0</v>
      </c>
    </row>
    <row r="25" spans="1:7" hidden="1" x14ac:dyDescent="0.25">
      <c r="A25" s="63" t="s">
        <v>25</v>
      </c>
      <c r="B25" s="64"/>
      <c r="C25" s="64"/>
      <c r="D25" s="60">
        <v>10</v>
      </c>
      <c r="E25" s="61">
        <v>0</v>
      </c>
      <c r="F25" s="62">
        <f>E25/$E$20*100</f>
        <v>0</v>
      </c>
    </row>
    <row r="26" spans="1:7" hidden="1" x14ac:dyDescent="0.25">
      <c r="A26" s="63" t="s">
        <v>26</v>
      </c>
      <c r="B26" s="64"/>
      <c r="C26" s="64"/>
      <c r="D26" s="60">
        <v>11</v>
      </c>
      <c r="E26" s="61">
        <v>0</v>
      </c>
      <c r="F26" s="62">
        <v>0</v>
      </c>
    </row>
    <row r="27" spans="1:7" ht="13.95" customHeight="1" x14ac:dyDescent="0.25">
      <c r="A27" s="58" t="s">
        <v>27</v>
      </c>
      <c r="B27" s="64"/>
      <c r="C27" s="64"/>
      <c r="D27" s="60">
        <v>12</v>
      </c>
      <c r="E27" s="61">
        <f>E28+E29</f>
        <v>594275</v>
      </c>
      <c r="F27" s="62">
        <f>E27/E20*100</f>
        <v>89.36855892963753</v>
      </c>
    </row>
    <row r="28" spans="1:7" hidden="1" x14ac:dyDescent="0.25">
      <c r="A28" s="63" t="s">
        <v>28</v>
      </c>
      <c r="B28" s="64"/>
      <c r="C28" s="64"/>
      <c r="D28" s="60">
        <v>13</v>
      </c>
      <c r="E28" s="61">
        <v>0</v>
      </c>
      <c r="F28" s="62">
        <f>E28/E20*100</f>
        <v>0</v>
      </c>
    </row>
    <row r="29" spans="1:7" x14ac:dyDescent="0.25">
      <c r="A29" s="63" t="s">
        <v>29</v>
      </c>
      <c r="B29" s="64"/>
      <c r="C29" s="64"/>
      <c r="D29" s="60">
        <v>14</v>
      </c>
      <c r="E29" s="61">
        <v>594275</v>
      </c>
      <c r="F29" s="62">
        <f>E29/E20*100</f>
        <v>89.36855892963753</v>
      </c>
    </row>
    <row r="30" spans="1:7" hidden="1" x14ac:dyDescent="0.25">
      <c r="A30" s="63" t="s">
        <v>30</v>
      </c>
      <c r="B30" s="64"/>
      <c r="C30" s="64"/>
      <c r="D30" s="60">
        <v>15</v>
      </c>
      <c r="E30" s="61">
        <v>0</v>
      </c>
      <c r="F30" s="62">
        <v>0</v>
      </c>
      <c r="G30" s="65"/>
    </row>
    <row r="31" spans="1:7" ht="13.8" thickBot="1" x14ac:dyDescent="0.3">
      <c r="A31" s="66" t="s">
        <v>31</v>
      </c>
      <c r="B31" s="67"/>
      <c r="C31" s="67"/>
      <c r="D31" s="68">
        <v>24</v>
      </c>
      <c r="E31" s="69">
        <v>19189</v>
      </c>
      <c r="F31" s="70">
        <f>E31/E20*100</f>
        <v>2.8856897518839171</v>
      </c>
    </row>
    <row r="32" spans="1:7" x14ac:dyDescent="0.25">
      <c r="A32" s="71"/>
      <c r="B32" s="72"/>
      <c r="C32" s="72"/>
      <c r="D32" s="73"/>
      <c r="E32" s="74"/>
      <c r="F32" s="75"/>
    </row>
    <row r="33" spans="1:9" x14ac:dyDescent="0.25">
      <c r="A33" s="71"/>
      <c r="B33" s="72"/>
      <c r="C33" s="72"/>
      <c r="D33" s="73"/>
      <c r="E33" s="74"/>
      <c r="F33" s="75"/>
    </row>
    <row r="34" spans="1:9" ht="15.6" x14ac:dyDescent="0.25">
      <c r="A34" s="76" t="s">
        <v>32</v>
      </c>
      <c r="B34" s="77"/>
      <c r="C34" s="77"/>
      <c r="D34" s="77"/>
      <c r="E34" s="77"/>
      <c r="F34" s="77"/>
    </row>
    <row r="35" spans="1:9" ht="13.8" thickBot="1" x14ac:dyDescent="0.3">
      <c r="A35" s="78"/>
      <c r="B35" s="79"/>
      <c r="C35" s="79"/>
      <c r="D35" s="79"/>
      <c r="E35" s="79"/>
      <c r="F35" s="79"/>
    </row>
    <row r="36" spans="1:9" ht="15.6" x14ac:dyDescent="0.3">
      <c r="A36" s="80"/>
      <c r="B36" s="81"/>
      <c r="C36" s="81"/>
      <c r="D36" s="44"/>
      <c r="E36" s="45" t="s">
        <v>33</v>
      </c>
      <c r="F36" s="46" t="s">
        <v>34</v>
      </c>
    </row>
    <row r="37" spans="1:9" ht="16.2" thickBot="1" x14ac:dyDescent="0.3">
      <c r="A37" s="82" t="s">
        <v>35</v>
      </c>
      <c r="B37" s="83"/>
      <c r="C37" s="83"/>
      <c r="D37" s="84" t="s">
        <v>16</v>
      </c>
      <c r="E37" s="85" t="s">
        <v>46</v>
      </c>
      <c r="F37" s="86">
        <f>F19</f>
        <v>45077</v>
      </c>
    </row>
    <row r="38" spans="1:9" x14ac:dyDescent="0.25">
      <c r="A38" s="58" t="s">
        <v>36</v>
      </c>
      <c r="B38" s="87"/>
      <c r="C38" s="87"/>
      <c r="D38" s="88">
        <v>1</v>
      </c>
      <c r="E38" s="89">
        <v>790722</v>
      </c>
      <c r="F38" s="90">
        <v>891468</v>
      </c>
      <c r="I38" s="120"/>
    </row>
    <row r="39" spans="1:9" ht="13.8" thickBot="1" x14ac:dyDescent="0.3">
      <c r="A39" s="66" t="s">
        <v>37</v>
      </c>
      <c r="B39" s="91"/>
      <c r="C39" s="91"/>
      <c r="D39" s="92">
        <v>2</v>
      </c>
      <c r="E39" s="93">
        <v>6956957</v>
      </c>
      <c r="F39" s="94">
        <v>7847527</v>
      </c>
      <c r="I39" s="121"/>
    </row>
    <row r="40" spans="1:9" x14ac:dyDescent="0.25">
      <c r="A40" s="71"/>
      <c r="B40" s="95"/>
      <c r="C40" s="95"/>
      <c r="D40" s="96"/>
      <c r="E40" s="97"/>
      <c r="F40" s="98"/>
      <c r="I40" s="122"/>
    </row>
    <row r="41" spans="1:9" x14ac:dyDescent="0.25">
      <c r="A41" s="71"/>
      <c r="B41" s="95"/>
      <c r="C41" s="95"/>
      <c r="D41" s="96"/>
      <c r="E41" s="97"/>
      <c r="F41" s="98"/>
    </row>
    <row r="42" spans="1:9" customFormat="1" ht="15.6" x14ac:dyDescent="0.3">
      <c r="A42" s="99" t="s">
        <v>38</v>
      </c>
      <c r="B42" s="100"/>
      <c r="C42" s="100"/>
      <c r="D42" s="101"/>
      <c r="E42" s="102"/>
      <c r="F42" s="103"/>
    </row>
    <row r="43" spans="1:9" customFormat="1" ht="15" thickBot="1" x14ac:dyDescent="0.35">
      <c r="A43" s="104"/>
      <c r="B43" s="100"/>
      <c r="C43" s="105"/>
      <c r="D43" s="105"/>
    </row>
    <row r="44" spans="1:9" customFormat="1" ht="15.75" customHeight="1" x14ac:dyDescent="0.3">
      <c r="A44" s="123" t="s">
        <v>39</v>
      </c>
      <c r="B44" s="125" t="s">
        <v>16</v>
      </c>
      <c r="C44" s="106" t="s">
        <v>40</v>
      </c>
      <c r="D44" s="107"/>
      <c r="E44" s="108"/>
      <c r="F44" s="109"/>
    </row>
    <row r="45" spans="1:9" customFormat="1" ht="15.75" customHeight="1" thickBot="1" x14ac:dyDescent="0.35">
      <c r="A45" s="124"/>
      <c r="B45" s="126"/>
      <c r="C45" s="127" t="s">
        <v>19</v>
      </c>
      <c r="D45" s="128"/>
      <c r="E45" s="110">
        <f>F19</f>
        <v>45077</v>
      </c>
      <c r="F45" s="109"/>
    </row>
    <row r="46" spans="1:9" customFormat="1" ht="15" thickBot="1" x14ac:dyDescent="0.35">
      <c r="A46" s="111" t="str">
        <f>+B8</f>
        <v>CZ0008474848</v>
      </c>
      <c r="B46" s="112">
        <v>1</v>
      </c>
      <c r="C46" s="129">
        <v>644549152</v>
      </c>
      <c r="D46" s="130"/>
      <c r="E46" s="131"/>
      <c r="F46" s="113"/>
    </row>
    <row r="47" spans="1:9" x14ac:dyDescent="0.25">
      <c r="A47" s="71"/>
      <c r="B47" s="95"/>
      <c r="C47" s="95"/>
      <c r="D47" s="96"/>
      <c r="E47" s="97"/>
      <c r="F47" s="98"/>
    </row>
    <row r="48" spans="1:9" x14ac:dyDescent="0.25">
      <c r="A48" s="71"/>
      <c r="B48" s="95"/>
      <c r="C48" s="95"/>
      <c r="D48" s="96"/>
      <c r="E48" s="114"/>
      <c r="F48" s="98"/>
    </row>
    <row r="49" spans="1:6" ht="52.8" x14ac:dyDescent="0.3">
      <c r="A49" s="115" t="s">
        <v>41</v>
      </c>
      <c r="B49" s="116"/>
      <c r="C49" s="116"/>
      <c r="D49" s="117"/>
      <c r="E49" s="117"/>
      <c r="F49" s="118"/>
    </row>
    <row r="51" spans="1:6" x14ac:dyDescent="0.25">
      <c r="B51" s="119"/>
      <c r="C51" s="119"/>
    </row>
    <row r="54" spans="1:6" x14ac:dyDescent="0.25">
      <c r="C54" s="119"/>
      <c r="E54" s="119"/>
    </row>
  </sheetData>
  <mergeCells count="4">
    <mergeCell ref="A44:A45"/>
    <mergeCell ref="B44:B45"/>
    <mergeCell ref="C45:D45"/>
    <mergeCell ref="C46:E4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A5222-A7AD-4F29-9510-8C4F68666FB0}">
  <sheetPr>
    <pageSetUpPr fitToPage="1"/>
  </sheetPr>
  <dimension ref="A1:I54"/>
  <sheetViews>
    <sheetView workbookViewId="0">
      <selection activeCell="H5" sqref="H5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7.6640625" style="2" customWidth="1"/>
    <col min="6" max="6" width="18.88671875" style="2" customWidth="1"/>
    <col min="7" max="8" width="9.109375" style="2"/>
    <col min="9" max="9" width="10.109375" style="2" bestFit="1" customWidth="1"/>
    <col min="10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</v>
      </c>
      <c r="B8" s="18" t="s">
        <v>5</v>
      </c>
      <c r="C8" s="19"/>
      <c r="D8" s="20"/>
      <c r="E8" s="21" t="s">
        <v>6</v>
      </c>
      <c r="F8" s="22" t="s">
        <v>7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8</v>
      </c>
      <c r="B10" s="25" t="s">
        <v>9</v>
      </c>
      <c r="C10" s="26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12</v>
      </c>
      <c r="B12" s="29" t="s">
        <v>13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14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15</v>
      </c>
      <c r="B18" s="42"/>
      <c r="C18" s="43"/>
      <c r="D18" s="44" t="s">
        <v>16</v>
      </c>
      <c r="E18" s="45" t="s">
        <v>17</v>
      </c>
      <c r="F18" s="46" t="s">
        <v>18</v>
      </c>
    </row>
    <row r="19" spans="1:7" ht="13.8" thickBot="1" x14ac:dyDescent="0.3">
      <c r="A19" s="47"/>
      <c r="B19" s="48"/>
      <c r="C19" s="49"/>
      <c r="D19" s="50"/>
      <c r="E19" s="51" t="s">
        <v>19</v>
      </c>
      <c r="F19" s="52">
        <v>45107</v>
      </c>
    </row>
    <row r="20" spans="1:7" x14ac:dyDescent="0.25">
      <c r="A20" s="53" t="s">
        <v>20</v>
      </c>
      <c r="B20" s="54"/>
      <c r="C20" s="54"/>
      <c r="D20" s="55">
        <v>1</v>
      </c>
      <c r="E20" s="56">
        <f>E21+E24+E27+E31</f>
        <v>658066</v>
      </c>
      <c r="F20" s="57">
        <f>+F21+F24+F27+F31</f>
        <v>100</v>
      </c>
    </row>
    <row r="21" spans="1:7" x14ac:dyDescent="0.25">
      <c r="A21" s="58" t="s">
        <v>21</v>
      </c>
      <c r="B21" s="59"/>
      <c r="C21" s="59"/>
      <c r="D21" s="60">
        <v>3</v>
      </c>
      <c r="E21" s="61">
        <f>E22+E23</f>
        <v>39520</v>
      </c>
      <c r="F21" s="62">
        <f>E21/E20*100</f>
        <v>6.0054766543173477</v>
      </c>
    </row>
    <row r="22" spans="1:7" x14ac:dyDescent="0.25">
      <c r="A22" s="63" t="s">
        <v>22</v>
      </c>
      <c r="B22" s="64"/>
      <c r="C22" s="64"/>
      <c r="D22" s="60">
        <v>4</v>
      </c>
      <c r="E22" s="61">
        <v>39520</v>
      </c>
      <c r="F22" s="62">
        <f>E22/$E$20*100</f>
        <v>6.0054766543173477</v>
      </c>
    </row>
    <row r="23" spans="1:7" hidden="1" x14ac:dyDescent="0.25">
      <c r="A23" s="63" t="s">
        <v>23</v>
      </c>
      <c r="B23" s="64"/>
      <c r="C23" s="64"/>
      <c r="D23" s="60">
        <v>5</v>
      </c>
      <c r="E23" s="61">
        <v>0</v>
      </c>
      <c r="F23" s="62">
        <f>E23/$E$20*100</f>
        <v>0</v>
      </c>
    </row>
    <row r="24" spans="1:7" hidden="1" x14ac:dyDescent="0.25">
      <c r="A24" s="58" t="s">
        <v>24</v>
      </c>
      <c r="B24" s="64"/>
      <c r="C24" s="64"/>
      <c r="D24" s="60">
        <v>9</v>
      </c>
      <c r="E24" s="61">
        <f>+E25+E26</f>
        <v>0</v>
      </c>
      <c r="F24" s="62">
        <f>E24/$E$20*100</f>
        <v>0</v>
      </c>
    </row>
    <row r="25" spans="1:7" hidden="1" x14ac:dyDescent="0.25">
      <c r="A25" s="63" t="s">
        <v>25</v>
      </c>
      <c r="B25" s="64"/>
      <c r="C25" s="64"/>
      <c r="D25" s="60">
        <v>10</v>
      </c>
      <c r="E25" s="61">
        <v>0</v>
      </c>
      <c r="F25" s="62">
        <f>E25/$E$20*100</f>
        <v>0</v>
      </c>
    </row>
    <row r="26" spans="1:7" hidden="1" x14ac:dyDescent="0.25">
      <c r="A26" s="63" t="s">
        <v>26</v>
      </c>
      <c r="B26" s="64"/>
      <c r="C26" s="64"/>
      <c r="D26" s="60">
        <v>11</v>
      </c>
      <c r="E26" s="61">
        <v>0</v>
      </c>
      <c r="F26" s="62">
        <v>0</v>
      </c>
    </row>
    <row r="27" spans="1:7" ht="13.95" customHeight="1" x14ac:dyDescent="0.25">
      <c r="A27" s="58" t="s">
        <v>27</v>
      </c>
      <c r="B27" s="64"/>
      <c r="C27" s="64"/>
      <c r="D27" s="60">
        <v>12</v>
      </c>
      <c r="E27" s="61">
        <f>E28+E29</f>
        <v>596880</v>
      </c>
      <c r="F27" s="62">
        <f>E27/E20*100</f>
        <v>90.702148416724157</v>
      </c>
    </row>
    <row r="28" spans="1:7" hidden="1" x14ac:dyDescent="0.25">
      <c r="A28" s="63" t="s">
        <v>28</v>
      </c>
      <c r="B28" s="64"/>
      <c r="C28" s="64"/>
      <c r="D28" s="60">
        <v>13</v>
      </c>
      <c r="E28" s="61">
        <v>0</v>
      </c>
      <c r="F28" s="62">
        <f>E28/E20*100</f>
        <v>0</v>
      </c>
    </row>
    <row r="29" spans="1:7" x14ac:dyDescent="0.25">
      <c r="A29" s="63" t="s">
        <v>29</v>
      </c>
      <c r="B29" s="64"/>
      <c r="C29" s="64"/>
      <c r="D29" s="60">
        <v>14</v>
      </c>
      <c r="E29" s="61">
        <v>596880</v>
      </c>
      <c r="F29" s="62">
        <f>E29/E20*100</f>
        <v>90.702148416724157</v>
      </c>
    </row>
    <row r="30" spans="1:7" hidden="1" x14ac:dyDescent="0.25">
      <c r="A30" s="63" t="s">
        <v>30</v>
      </c>
      <c r="B30" s="64"/>
      <c r="C30" s="64"/>
      <c r="D30" s="60">
        <v>15</v>
      </c>
      <c r="E30" s="61">
        <v>0</v>
      </c>
      <c r="F30" s="62">
        <v>0</v>
      </c>
      <c r="G30" s="65"/>
    </row>
    <row r="31" spans="1:7" ht="13.8" thickBot="1" x14ac:dyDescent="0.3">
      <c r="A31" s="66" t="s">
        <v>31</v>
      </c>
      <c r="B31" s="67"/>
      <c r="C31" s="67"/>
      <c r="D31" s="68">
        <v>24</v>
      </c>
      <c r="E31" s="69">
        <v>21666</v>
      </c>
      <c r="F31" s="70">
        <f>E31/E20*100</f>
        <v>3.2923749289584934</v>
      </c>
    </row>
    <row r="32" spans="1:7" x14ac:dyDescent="0.25">
      <c r="A32" s="71"/>
      <c r="B32" s="72"/>
      <c r="C32" s="72"/>
      <c r="D32" s="73"/>
      <c r="E32" s="74"/>
      <c r="F32" s="75"/>
    </row>
    <row r="33" spans="1:9" x14ac:dyDescent="0.25">
      <c r="A33" s="71"/>
      <c r="B33" s="72"/>
      <c r="C33" s="72"/>
      <c r="D33" s="73"/>
      <c r="E33" s="74"/>
      <c r="F33" s="75"/>
    </row>
    <row r="34" spans="1:9" ht="15.6" x14ac:dyDescent="0.25">
      <c r="A34" s="76" t="s">
        <v>32</v>
      </c>
      <c r="B34" s="77"/>
      <c r="C34" s="77"/>
      <c r="D34" s="77"/>
      <c r="E34" s="77"/>
      <c r="F34" s="77"/>
    </row>
    <row r="35" spans="1:9" ht="13.8" thickBot="1" x14ac:dyDescent="0.3">
      <c r="A35" s="78"/>
      <c r="B35" s="79"/>
      <c r="C35" s="79"/>
      <c r="D35" s="79"/>
      <c r="E35" s="79"/>
      <c r="F35" s="79"/>
    </row>
    <row r="36" spans="1:9" ht="15.6" x14ac:dyDescent="0.3">
      <c r="A36" s="80"/>
      <c r="B36" s="81"/>
      <c r="C36" s="81"/>
      <c r="D36" s="44"/>
      <c r="E36" s="45" t="s">
        <v>33</v>
      </c>
      <c r="F36" s="46" t="s">
        <v>34</v>
      </c>
    </row>
    <row r="37" spans="1:9" ht="16.2" thickBot="1" x14ac:dyDescent="0.3">
      <c r="A37" s="82" t="s">
        <v>35</v>
      </c>
      <c r="B37" s="83"/>
      <c r="C37" s="83"/>
      <c r="D37" s="84" t="s">
        <v>16</v>
      </c>
      <c r="E37" s="85" t="s">
        <v>47</v>
      </c>
      <c r="F37" s="86">
        <f>F19</f>
        <v>45107</v>
      </c>
    </row>
    <row r="38" spans="1:9" x14ac:dyDescent="0.25">
      <c r="A38" s="58" t="s">
        <v>36</v>
      </c>
      <c r="B38" s="87"/>
      <c r="C38" s="87"/>
      <c r="D38" s="88">
        <v>1</v>
      </c>
      <c r="E38" s="89">
        <v>666348</v>
      </c>
      <c r="F38" s="90">
        <v>760140</v>
      </c>
      <c r="I38" s="120"/>
    </row>
    <row r="39" spans="1:9" ht="13.8" thickBot="1" x14ac:dyDescent="0.3">
      <c r="A39" s="66" t="s">
        <v>37</v>
      </c>
      <c r="B39" s="91"/>
      <c r="C39" s="91"/>
      <c r="D39" s="92">
        <v>2</v>
      </c>
      <c r="E39" s="93">
        <v>10441027</v>
      </c>
      <c r="F39" s="94">
        <v>11880676</v>
      </c>
      <c r="I39" s="121"/>
    </row>
    <row r="40" spans="1:9" x14ac:dyDescent="0.25">
      <c r="A40" s="71"/>
      <c r="B40" s="95"/>
      <c r="C40" s="95"/>
      <c r="D40" s="96"/>
      <c r="E40" s="97"/>
      <c r="F40" s="98"/>
      <c r="I40" s="122"/>
    </row>
    <row r="41" spans="1:9" x14ac:dyDescent="0.25">
      <c r="A41" s="71"/>
      <c r="B41" s="95"/>
      <c r="C41" s="95"/>
      <c r="D41" s="96"/>
      <c r="E41" s="97"/>
      <c r="F41" s="98"/>
    </row>
    <row r="42" spans="1:9" customFormat="1" ht="15.6" x14ac:dyDescent="0.3">
      <c r="A42" s="99" t="s">
        <v>38</v>
      </c>
      <c r="B42" s="100"/>
      <c r="C42" s="100"/>
      <c r="D42" s="101"/>
      <c r="E42" s="102"/>
      <c r="F42" s="103"/>
    </row>
    <row r="43" spans="1:9" customFormat="1" ht="15" thickBot="1" x14ac:dyDescent="0.35">
      <c r="A43" s="104"/>
      <c r="B43" s="100"/>
      <c r="C43" s="105"/>
      <c r="D43" s="105"/>
    </row>
    <row r="44" spans="1:9" customFormat="1" ht="15.75" customHeight="1" x14ac:dyDescent="0.3">
      <c r="A44" s="123" t="s">
        <v>39</v>
      </c>
      <c r="B44" s="125" t="s">
        <v>16</v>
      </c>
      <c r="C44" s="106" t="s">
        <v>40</v>
      </c>
      <c r="D44" s="107"/>
      <c r="E44" s="108"/>
      <c r="F44" s="109"/>
    </row>
    <row r="45" spans="1:9" customFormat="1" ht="15.75" customHeight="1" thickBot="1" x14ac:dyDescent="0.35">
      <c r="A45" s="124"/>
      <c r="B45" s="126"/>
      <c r="C45" s="127" t="s">
        <v>19</v>
      </c>
      <c r="D45" s="128"/>
      <c r="E45" s="110">
        <f>F19</f>
        <v>45107</v>
      </c>
      <c r="F45" s="109"/>
    </row>
    <row r="46" spans="1:9" customFormat="1" ht="15" thickBot="1" x14ac:dyDescent="0.35">
      <c r="A46" s="111" t="str">
        <f>+B8</f>
        <v>CZ0008474848</v>
      </c>
      <c r="B46" s="112">
        <v>1</v>
      </c>
      <c r="C46" s="129">
        <v>637650586</v>
      </c>
      <c r="D46" s="130"/>
      <c r="E46" s="131"/>
      <c r="F46" s="113"/>
    </row>
    <row r="47" spans="1:9" x14ac:dyDescent="0.25">
      <c r="A47" s="71"/>
      <c r="B47" s="95"/>
      <c r="C47" s="95"/>
      <c r="D47" s="96"/>
      <c r="E47" s="97"/>
      <c r="F47" s="98"/>
    </row>
    <row r="48" spans="1:9" x14ac:dyDescent="0.25">
      <c r="A48" s="71"/>
      <c r="B48" s="95"/>
      <c r="C48" s="95"/>
      <c r="D48" s="96"/>
      <c r="E48" s="114"/>
      <c r="F48" s="98"/>
    </row>
    <row r="49" spans="1:6" ht="52.8" x14ac:dyDescent="0.3">
      <c r="A49" s="115" t="s">
        <v>41</v>
      </c>
      <c r="B49" s="116"/>
      <c r="C49" s="116"/>
      <c r="D49" s="117"/>
      <c r="E49" s="117"/>
      <c r="F49" s="118"/>
    </row>
    <row r="51" spans="1:6" x14ac:dyDescent="0.25">
      <c r="B51" s="119"/>
      <c r="C51" s="119"/>
    </row>
    <row r="54" spans="1:6" x14ac:dyDescent="0.25">
      <c r="C54" s="119"/>
      <c r="E54" s="119"/>
    </row>
  </sheetData>
  <mergeCells count="4">
    <mergeCell ref="A44:A45"/>
    <mergeCell ref="B44:B45"/>
    <mergeCell ref="C45:D45"/>
    <mergeCell ref="C46:E4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94F0-8920-45AE-8062-BD09914EA9D8}">
  <sheetPr>
    <pageSetUpPr fitToPage="1"/>
  </sheetPr>
  <dimension ref="A1:I54"/>
  <sheetViews>
    <sheetView workbookViewId="0">
      <selection activeCell="H11" sqref="H11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7.6640625" style="2" customWidth="1"/>
    <col min="6" max="6" width="18.88671875" style="2" customWidth="1"/>
    <col min="7" max="8" width="9.109375" style="2"/>
    <col min="9" max="9" width="10.109375" style="2" bestFit="1" customWidth="1"/>
    <col min="10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</v>
      </c>
      <c r="B8" s="18" t="s">
        <v>5</v>
      </c>
      <c r="C8" s="19"/>
      <c r="D8" s="20"/>
      <c r="E8" s="21" t="s">
        <v>6</v>
      </c>
      <c r="F8" s="22" t="s">
        <v>7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8</v>
      </c>
      <c r="B10" s="25" t="s">
        <v>9</v>
      </c>
      <c r="C10" s="26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12</v>
      </c>
      <c r="B12" s="29" t="s">
        <v>13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14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15</v>
      </c>
      <c r="B18" s="42"/>
      <c r="C18" s="43"/>
      <c r="D18" s="44" t="s">
        <v>16</v>
      </c>
      <c r="E18" s="45" t="s">
        <v>17</v>
      </c>
      <c r="F18" s="46" t="s">
        <v>18</v>
      </c>
    </row>
    <row r="19" spans="1:7" ht="13.8" thickBot="1" x14ac:dyDescent="0.3">
      <c r="A19" s="47"/>
      <c r="B19" s="48"/>
      <c r="C19" s="49"/>
      <c r="D19" s="50"/>
      <c r="E19" s="51" t="s">
        <v>19</v>
      </c>
      <c r="F19" s="52">
        <v>45138</v>
      </c>
    </row>
    <row r="20" spans="1:7" x14ac:dyDescent="0.25">
      <c r="A20" s="53" t="s">
        <v>20</v>
      </c>
      <c r="B20" s="54"/>
      <c r="C20" s="54"/>
      <c r="D20" s="55">
        <v>1</v>
      </c>
      <c r="E20" s="56">
        <f>E21+E24+E27+E31</f>
        <v>660546</v>
      </c>
      <c r="F20" s="57">
        <f>+F21+F24+F27+F31</f>
        <v>100</v>
      </c>
    </row>
    <row r="21" spans="1:7" x14ac:dyDescent="0.25">
      <c r="A21" s="58" t="s">
        <v>21</v>
      </c>
      <c r="B21" s="59"/>
      <c r="C21" s="59"/>
      <c r="D21" s="60">
        <v>3</v>
      </c>
      <c r="E21" s="61">
        <f>E22+E23</f>
        <v>32063</v>
      </c>
      <c r="F21" s="62">
        <f>E21/E20*100</f>
        <v>4.8540147090437298</v>
      </c>
    </row>
    <row r="22" spans="1:7" x14ac:dyDescent="0.25">
      <c r="A22" s="63" t="s">
        <v>22</v>
      </c>
      <c r="B22" s="64"/>
      <c r="C22" s="64"/>
      <c r="D22" s="60">
        <v>4</v>
      </c>
      <c r="E22" s="61">
        <v>32063</v>
      </c>
      <c r="F22" s="62">
        <f>E22/$E$20*100</f>
        <v>4.8540147090437298</v>
      </c>
    </row>
    <row r="23" spans="1:7" hidden="1" x14ac:dyDescent="0.25">
      <c r="A23" s="63" t="s">
        <v>23</v>
      </c>
      <c r="B23" s="64"/>
      <c r="C23" s="64"/>
      <c r="D23" s="60">
        <v>5</v>
      </c>
      <c r="E23" s="61">
        <v>0</v>
      </c>
      <c r="F23" s="62">
        <f>E23/$E$20*100</f>
        <v>0</v>
      </c>
    </row>
    <row r="24" spans="1:7" hidden="1" x14ac:dyDescent="0.25">
      <c r="A24" s="58" t="s">
        <v>24</v>
      </c>
      <c r="B24" s="64"/>
      <c r="C24" s="64"/>
      <c r="D24" s="60">
        <v>9</v>
      </c>
      <c r="E24" s="61">
        <f>+E25+E26</f>
        <v>0</v>
      </c>
      <c r="F24" s="62">
        <f>E24/$E$20*100</f>
        <v>0</v>
      </c>
    </row>
    <row r="25" spans="1:7" hidden="1" x14ac:dyDescent="0.25">
      <c r="A25" s="63" t="s">
        <v>25</v>
      </c>
      <c r="B25" s="64"/>
      <c r="C25" s="64"/>
      <c r="D25" s="60">
        <v>10</v>
      </c>
      <c r="E25" s="61">
        <v>0</v>
      </c>
      <c r="F25" s="62">
        <f>E25/$E$20*100</f>
        <v>0</v>
      </c>
    </row>
    <row r="26" spans="1:7" hidden="1" x14ac:dyDescent="0.25">
      <c r="A26" s="63" t="s">
        <v>26</v>
      </c>
      <c r="B26" s="64"/>
      <c r="C26" s="64"/>
      <c r="D26" s="60">
        <v>11</v>
      </c>
      <c r="E26" s="61">
        <v>0</v>
      </c>
      <c r="F26" s="62">
        <v>0</v>
      </c>
    </row>
    <row r="27" spans="1:7" ht="13.95" customHeight="1" x14ac:dyDescent="0.25">
      <c r="A27" s="58" t="s">
        <v>27</v>
      </c>
      <c r="B27" s="64"/>
      <c r="C27" s="64"/>
      <c r="D27" s="60">
        <v>12</v>
      </c>
      <c r="E27" s="61">
        <f>E28+E29</f>
        <v>608965</v>
      </c>
      <c r="F27" s="62">
        <f>E27/E20*100</f>
        <v>92.191157012532059</v>
      </c>
    </row>
    <row r="28" spans="1:7" hidden="1" x14ac:dyDescent="0.25">
      <c r="A28" s="63" t="s">
        <v>28</v>
      </c>
      <c r="B28" s="64"/>
      <c r="C28" s="64"/>
      <c r="D28" s="60">
        <v>13</v>
      </c>
      <c r="E28" s="61">
        <v>0</v>
      </c>
      <c r="F28" s="62">
        <f>E28/E20*100</f>
        <v>0</v>
      </c>
    </row>
    <row r="29" spans="1:7" x14ac:dyDescent="0.25">
      <c r="A29" s="63" t="s">
        <v>29</v>
      </c>
      <c r="B29" s="64"/>
      <c r="C29" s="64"/>
      <c r="D29" s="60">
        <v>14</v>
      </c>
      <c r="E29" s="61">
        <v>608965</v>
      </c>
      <c r="F29" s="62">
        <f>E29/E20*100</f>
        <v>92.191157012532059</v>
      </c>
    </row>
    <row r="30" spans="1:7" hidden="1" x14ac:dyDescent="0.25">
      <c r="A30" s="63" t="s">
        <v>30</v>
      </c>
      <c r="B30" s="64"/>
      <c r="C30" s="64"/>
      <c r="D30" s="60">
        <v>15</v>
      </c>
      <c r="E30" s="61">
        <v>0</v>
      </c>
      <c r="F30" s="62">
        <v>0</v>
      </c>
      <c r="G30" s="65"/>
    </row>
    <row r="31" spans="1:7" ht="13.8" thickBot="1" x14ac:dyDescent="0.3">
      <c r="A31" s="66" t="s">
        <v>31</v>
      </c>
      <c r="B31" s="67"/>
      <c r="C31" s="67"/>
      <c r="D31" s="68">
        <v>24</v>
      </c>
      <c r="E31" s="69">
        <v>19518</v>
      </c>
      <c r="F31" s="70">
        <f>E31/E20*100</f>
        <v>2.954828278424213</v>
      </c>
    </row>
    <row r="32" spans="1:7" x14ac:dyDescent="0.25">
      <c r="A32" s="71"/>
      <c r="B32" s="72"/>
      <c r="C32" s="72"/>
      <c r="D32" s="73"/>
      <c r="E32" s="74"/>
      <c r="F32" s="75"/>
    </row>
    <row r="33" spans="1:9" x14ac:dyDescent="0.25">
      <c r="A33" s="71"/>
      <c r="B33" s="72"/>
      <c r="C33" s="72"/>
      <c r="D33" s="73"/>
      <c r="E33" s="74"/>
      <c r="F33" s="75"/>
    </row>
    <row r="34" spans="1:9" ht="15.6" x14ac:dyDescent="0.25">
      <c r="A34" s="76" t="s">
        <v>32</v>
      </c>
      <c r="B34" s="77"/>
      <c r="C34" s="77"/>
      <c r="D34" s="77"/>
      <c r="E34" s="77"/>
      <c r="F34" s="77"/>
    </row>
    <row r="35" spans="1:9" ht="13.8" thickBot="1" x14ac:dyDescent="0.3">
      <c r="A35" s="78"/>
      <c r="B35" s="79"/>
      <c r="C35" s="79"/>
      <c r="D35" s="79"/>
      <c r="E35" s="79"/>
      <c r="F35" s="79"/>
    </row>
    <row r="36" spans="1:9" ht="15.6" x14ac:dyDescent="0.3">
      <c r="A36" s="80"/>
      <c r="B36" s="81"/>
      <c r="C36" s="81"/>
      <c r="D36" s="44"/>
      <c r="E36" s="45" t="s">
        <v>33</v>
      </c>
      <c r="F36" s="46" t="s">
        <v>34</v>
      </c>
    </row>
    <row r="37" spans="1:9" ht="16.2" thickBot="1" x14ac:dyDescent="0.3">
      <c r="A37" s="82" t="s">
        <v>35</v>
      </c>
      <c r="B37" s="83"/>
      <c r="C37" s="83"/>
      <c r="D37" s="84" t="s">
        <v>16</v>
      </c>
      <c r="E37" s="85" t="s">
        <v>48</v>
      </c>
      <c r="F37" s="86">
        <f>F19</f>
        <v>45138</v>
      </c>
    </row>
    <row r="38" spans="1:9" x14ac:dyDescent="0.25">
      <c r="A38" s="58" t="s">
        <v>36</v>
      </c>
      <c r="B38" s="87"/>
      <c r="C38" s="87"/>
      <c r="D38" s="88">
        <v>1</v>
      </c>
      <c r="E38" s="89">
        <v>835564</v>
      </c>
      <c r="F38" s="90">
        <v>958400</v>
      </c>
      <c r="I38" s="120"/>
    </row>
    <row r="39" spans="1:9" ht="13.8" thickBot="1" x14ac:dyDescent="0.3">
      <c r="A39" s="66" t="s">
        <v>37</v>
      </c>
      <c r="B39" s="91"/>
      <c r="C39" s="91"/>
      <c r="D39" s="92">
        <v>2</v>
      </c>
      <c r="E39" s="93">
        <v>6834886</v>
      </c>
      <c r="F39" s="94">
        <v>7830366</v>
      </c>
      <c r="I39" s="121"/>
    </row>
    <row r="40" spans="1:9" x14ac:dyDescent="0.25">
      <c r="A40" s="71"/>
      <c r="B40" s="95"/>
      <c r="C40" s="95"/>
      <c r="D40" s="96"/>
      <c r="E40" s="97"/>
      <c r="F40" s="98"/>
      <c r="I40" s="122"/>
    </row>
    <row r="41" spans="1:9" x14ac:dyDescent="0.25">
      <c r="A41" s="71"/>
      <c r="B41" s="95"/>
      <c r="C41" s="95"/>
      <c r="D41" s="96"/>
      <c r="E41" s="97"/>
      <c r="F41" s="98"/>
    </row>
    <row r="42" spans="1:9" customFormat="1" ht="15.6" x14ac:dyDescent="0.3">
      <c r="A42" s="99" t="s">
        <v>38</v>
      </c>
      <c r="B42" s="100"/>
      <c r="C42" s="100"/>
      <c r="D42" s="101"/>
      <c r="E42" s="102"/>
      <c r="F42" s="103"/>
    </row>
    <row r="43" spans="1:9" customFormat="1" ht="15" thickBot="1" x14ac:dyDescent="0.35">
      <c r="A43" s="104"/>
      <c r="B43" s="100"/>
      <c r="C43" s="105"/>
      <c r="D43" s="105"/>
    </row>
    <row r="44" spans="1:9" customFormat="1" ht="15.75" customHeight="1" x14ac:dyDescent="0.3">
      <c r="A44" s="123" t="s">
        <v>39</v>
      </c>
      <c r="B44" s="125" t="s">
        <v>16</v>
      </c>
      <c r="C44" s="106" t="s">
        <v>40</v>
      </c>
      <c r="D44" s="107"/>
      <c r="E44" s="108"/>
      <c r="F44" s="109"/>
    </row>
    <row r="45" spans="1:9" customFormat="1" ht="15.75" customHeight="1" thickBot="1" x14ac:dyDescent="0.35">
      <c r="A45" s="124"/>
      <c r="B45" s="126"/>
      <c r="C45" s="127" t="s">
        <v>19</v>
      </c>
      <c r="D45" s="128"/>
      <c r="E45" s="110">
        <f>F19</f>
        <v>45138</v>
      </c>
      <c r="F45" s="109"/>
    </row>
    <row r="46" spans="1:9" customFormat="1" ht="15" thickBot="1" x14ac:dyDescent="0.35">
      <c r="A46" s="111" t="str">
        <f>+B8</f>
        <v>CZ0008474848</v>
      </c>
      <c r="B46" s="112">
        <v>1</v>
      </c>
      <c r="C46" s="129">
        <v>638881701</v>
      </c>
      <c r="D46" s="130"/>
      <c r="E46" s="131"/>
      <c r="F46" s="113"/>
    </row>
    <row r="47" spans="1:9" x14ac:dyDescent="0.25">
      <c r="A47" s="71"/>
      <c r="B47" s="95"/>
      <c r="C47" s="95"/>
      <c r="D47" s="96"/>
      <c r="E47" s="97"/>
      <c r="F47" s="98"/>
    </row>
    <row r="48" spans="1:9" x14ac:dyDescent="0.25">
      <c r="A48" s="71"/>
      <c r="B48" s="95"/>
      <c r="C48" s="95"/>
      <c r="D48" s="96"/>
      <c r="E48" s="114"/>
      <c r="F48" s="98"/>
    </row>
    <row r="49" spans="1:6" ht="52.8" x14ac:dyDescent="0.3">
      <c r="A49" s="115" t="s">
        <v>41</v>
      </c>
      <c r="B49" s="116"/>
      <c r="C49" s="116"/>
      <c r="D49" s="117"/>
      <c r="E49" s="117"/>
      <c r="F49" s="118"/>
    </row>
    <row r="51" spans="1:6" x14ac:dyDescent="0.25">
      <c r="B51" s="119"/>
      <c r="C51" s="119"/>
    </row>
    <row r="54" spans="1:6" x14ac:dyDescent="0.25">
      <c r="C54" s="119"/>
      <c r="E54" s="119"/>
    </row>
  </sheetData>
  <mergeCells count="4">
    <mergeCell ref="A44:A45"/>
    <mergeCell ref="B44:B45"/>
    <mergeCell ref="C45:D45"/>
    <mergeCell ref="C46:E4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EF55-BDA4-4FFA-A37E-BC546CCA3E8A}">
  <sheetPr>
    <pageSetUpPr fitToPage="1"/>
  </sheetPr>
  <dimension ref="A1:I54"/>
  <sheetViews>
    <sheetView tabSelected="1" workbookViewId="0">
      <selection activeCell="I9" sqref="I9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7.6640625" style="2" customWidth="1"/>
    <col min="6" max="6" width="18.88671875" style="2" customWidth="1"/>
    <col min="7" max="8" width="9.109375" style="2"/>
    <col min="9" max="9" width="10.109375" style="2" bestFit="1" customWidth="1"/>
    <col min="10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</v>
      </c>
      <c r="B8" s="18" t="s">
        <v>5</v>
      </c>
      <c r="C8" s="19"/>
      <c r="D8" s="20"/>
      <c r="E8" s="21" t="s">
        <v>6</v>
      </c>
      <c r="F8" s="22" t="s">
        <v>7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8</v>
      </c>
      <c r="B10" s="25" t="s">
        <v>9</v>
      </c>
      <c r="C10" s="26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12</v>
      </c>
      <c r="B12" s="29" t="s">
        <v>13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14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15</v>
      </c>
      <c r="B18" s="42"/>
      <c r="C18" s="43"/>
      <c r="D18" s="44" t="s">
        <v>16</v>
      </c>
      <c r="E18" s="45" t="s">
        <v>17</v>
      </c>
      <c r="F18" s="46" t="s">
        <v>18</v>
      </c>
    </row>
    <row r="19" spans="1:7" ht="13.8" thickBot="1" x14ac:dyDescent="0.3">
      <c r="A19" s="47"/>
      <c r="B19" s="48"/>
      <c r="C19" s="49"/>
      <c r="D19" s="50"/>
      <c r="E19" s="51" t="s">
        <v>19</v>
      </c>
      <c r="F19" s="52">
        <v>45169</v>
      </c>
    </row>
    <row r="20" spans="1:7" x14ac:dyDescent="0.25">
      <c r="A20" s="53" t="s">
        <v>20</v>
      </c>
      <c r="B20" s="54"/>
      <c r="C20" s="54"/>
      <c r="D20" s="55">
        <v>1</v>
      </c>
      <c r="E20" s="56">
        <f>E21+E24+E27+E31</f>
        <v>655971</v>
      </c>
      <c r="F20" s="57">
        <f>+F21+F24+F27+F31</f>
        <v>100</v>
      </c>
    </row>
    <row r="21" spans="1:7" x14ac:dyDescent="0.25">
      <c r="A21" s="58" t="s">
        <v>21</v>
      </c>
      <c r="B21" s="59"/>
      <c r="C21" s="59"/>
      <c r="D21" s="60">
        <v>3</v>
      </c>
      <c r="E21" s="61">
        <f>E22+E23</f>
        <v>24059</v>
      </c>
      <c r="F21" s="62">
        <f>E21/E20*100</f>
        <v>3.6676926266557519</v>
      </c>
    </row>
    <row r="22" spans="1:7" x14ac:dyDescent="0.25">
      <c r="A22" s="63" t="s">
        <v>22</v>
      </c>
      <c r="B22" s="64"/>
      <c r="C22" s="64"/>
      <c r="D22" s="60">
        <v>4</v>
      </c>
      <c r="E22" s="61">
        <v>24059</v>
      </c>
      <c r="F22" s="62">
        <f>E22/$E$20*100</f>
        <v>3.6676926266557519</v>
      </c>
    </row>
    <row r="23" spans="1:7" hidden="1" x14ac:dyDescent="0.25">
      <c r="A23" s="63" t="s">
        <v>23</v>
      </c>
      <c r="B23" s="64"/>
      <c r="C23" s="64"/>
      <c r="D23" s="60">
        <v>5</v>
      </c>
      <c r="E23" s="61">
        <v>0</v>
      </c>
      <c r="F23" s="62">
        <f>E23/$E$20*100</f>
        <v>0</v>
      </c>
    </row>
    <row r="24" spans="1:7" hidden="1" x14ac:dyDescent="0.25">
      <c r="A24" s="58" t="s">
        <v>24</v>
      </c>
      <c r="B24" s="64"/>
      <c r="C24" s="64"/>
      <c r="D24" s="60">
        <v>9</v>
      </c>
      <c r="E24" s="61">
        <f>+E25+E26</f>
        <v>0</v>
      </c>
      <c r="F24" s="62">
        <f>E24/$E$20*100</f>
        <v>0</v>
      </c>
    </row>
    <row r="25" spans="1:7" hidden="1" x14ac:dyDescent="0.25">
      <c r="A25" s="63" t="s">
        <v>25</v>
      </c>
      <c r="B25" s="64"/>
      <c r="C25" s="64"/>
      <c r="D25" s="60">
        <v>10</v>
      </c>
      <c r="E25" s="61">
        <v>0</v>
      </c>
      <c r="F25" s="62">
        <f>E25/$E$20*100</f>
        <v>0</v>
      </c>
    </row>
    <row r="26" spans="1:7" hidden="1" x14ac:dyDescent="0.25">
      <c r="A26" s="63" t="s">
        <v>26</v>
      </c>
      <c r="B26" s="64"/>
      <c r="C26" s="64"/>
      <c r="D26" s="60">
        <v>11</v>
      </c>
      <c r="E26" s="61">
        <v>0</v>
      </c>
      <c r="F26" s="62">
        <v>0</v>
      </c>
    </row>
    <row r="27" spans="1:7" ht="13.95" customHeight="1" x14ac:dyDescent="0.25">
      <c r="A27" s="58" t="s">
        <v>27</v>
      </c>
      <c r="B27" s="64"/>
      <c r="C27" s="64"/>
      <c r="D27" s="60">
        <v>12</v>
      </c>
      <c r="E27" s="61">
        <f>E28+E29</f>
        <v>614433</v>
      </c>
      <c r="F27" s="62">
        <f>E27/E20*100</f>
        <v>93.667707871232111</v>
      </c>
    </row>
    <row r="28" spans="1:7" hidden="1" x14ac:dyDescent="0.25">
      <c r="A28" s="63" t="s">
        <v>28</v>
      </c>
      <c r="B28" s="64"/>
      <c r="C28" s="64"/>
      <c r="D28" s="60">
        <v>13</v>
      </c>
      <c r="E28" s="61">
        <v>0</v>
      </c>
      <c r="F28" s="62">
        <f>E28/E20*100</f>
        <v>0</v>
      </c>
    </row>
    <row r="29" spans="1:7" x14ac:dyDescent="0.25">
      <c r="A29" s="63" t="s">
        <v>29</v>
      </c>
      <c r="B29" s="64"/>
      <c r="C29" s="64"/>
      <c r="D29" s="60">
        <v>14</v>
      </c>
      <c r="E29" s="61">
        <v>614433</v>
      </c>
      <c r="F29" s="62">
        <f>E29/E20*100</f>
        <v>93.667707871232111</v>
      </c>
    </row>
    <row r="30" spans="1:7" hidden="1" x14ac:dyDescent="0.25">
      <c r="A30" s="63" t="s">
        <v>30</v>
      </c>
      <c r="B30" s="64"/>
      <c r="C30" s="64"/>
      <c r="D30" s="60">
        <v>15</v>
      </c>
      <c r="E30" s="61">
        <v>0</v>
      </c>
      <c r="F30" s="62">
        <v>0</v>
      </c>
      <c r="G30" s="65"/>
    </row>
    <row r="31" spans="1:7" ht="13.8" thickBot="1" x14ac:dyDescent="0.3">
      <c r="A31" s="66" t="s">
        <v>31</v>
      </c>
      <c r="B31" s="67"/>
      <c r="C31" s="67"/>
      <c r="D31" s="68">
        <v>24</v>
      </c>
      <c r="E31" s="69">
        <v>17479</v>
      </c>
      <c r="F31" s="70">
        <f>E31/E20*100</f>
        <v>2.6645995021121358</v>
      </c>
    </row>
    <row r="32" spans="1:7" x14ac:dyDescent="0.25">
      <c r="A32" s="71"/>
      <c r="B32" s="72"/>
      <c r="C32" s="72"/>
      <c r="D32" s="73"/>
      <c r="E32" s="74"/>
      <c r="F32" s="75"/>
    </row>
    <row r="33" spans="1:9" x14ac:dyDescent="0.25">
      <c r="A33" s="71"/>
      <c r="B33" s="72"/>
      <c r="C33" s="72"/>
      <c r="D33" s="73"/>
      <c r="E33" s="74"/>
      <c r="F33" s="75"/>
    </row>
    <row r="34" spans="1:9" ht="15.6" x14ac:dyDescent="0.25">
      <c r="A34" s="76" t="s">
        <v>32</v>
      </c>
      <c r="B34" s="77"/>
      <c r="C34" s="77"/>
      <c r="D34" s="77"/>
      <c r="E34" s="77"/>
      <c r="F34" s="77"/>
    </row>
    <row r="35" spans="1:9" ht="13.8" thickBot="1" x14ac:dyDescent="0.3">
      <c r="A35" s="78"/>
      <c r="B35" s="79"/>
      <c r="C35" s="79"/>
      <c r="D35" s="79"/>
      <c r="E35" s="79"/>
      <c r="F35" s="79"/>
    </row>
    <row r="36" spans="1:9" ht="15.6" x14ac:dyDescent="0.3">
      <c r="A36" s="80"/>
      <c r="B36" s="81"/>
      <c r="C36" s="81"/>
      <c r="D36" s="44"/>
      <c r="E36" s="45" t="s">
        <v>33</v>
      </c>
      <c r="F36" s="46" t="s">
        <v>34</v>
      </c>
    </row>
    <row r="37" spans="1:9" ht="16.2" thickBot="1" x14ac:dyDescent="0.3">
      <c r="A37" s="82" t="s">
        <v>35</v>
      </c>
      <c r="B37" s="83"/>
      <c r="C37" s="83"/>
      <c r="D37" s="84" t="s">
        <v>16</v>
      </c>
      <c r="E37" s="85" t="s">
        <v>49</v>
      </c>
      <c r="F37" s="86">
        <f>F19</f>
        <v>45169</v>
      </c>
    </row>
    <row r="38" spans="1:9" x14ac:dyDescent="0.25">
      <c r="A38" s="58" t="s">
        <v>36</v>
      </c>
      <c r="B38" s="87"/>
      <c r="C38" s="87"/>
      <c r="D38" s="88">
        <v>1</v>
      </c>
      <c r="E38" s="89">
        <v>1234718</v>
      </c>
      <c r="F38" s="90">
        <v>1426855</v>
      </c>
      <c r="I38" s="120"/>
    </row>
    <row r="39" spans="1:9" ht="13.8" thickBot="1" x14ac:dyDescent="0.3">
      <c r="A39" s="66" t="s">
        <v>37</v>
      </c>
      <c r="B39" s="91"/>
      <c r="C39" s="91"/>
      <c r="D39" s="92">
        <v>2</v>
      </c>
      <c r="E39" s="93">
        <v>4047555</v>
      </c>
      <c r="F39" s="94">
        <v>4675025</v>
      </c>
      <c r="I39" s="121"/>
    </row>
    <row r="40" spans="1:9" x14ac:dyDescent="0.25">
      <c r="A40" s="71"/>
      <c r="B40" s="95"/>
      <c r="C40" s="95"/>
      <c r="D40" s="96"/>
      <c r="E40" s="97"/>
      <c r="F40" s="98"/>
      <c r="I40" s="122"/>
    </row>
    <row r="41" spans="1:9" x14ac:dyDescent="0.25">
      <c r="A41" s="71"/>
      <c r="B41" s="95"/>
      <c r="C41" s="95"/>
      <c r="D41" s="96"/>
      <c r="E41" s="97"/>
      <c r="F41" s="98"/>
    </row>
    <row r="42" spans="1:9" customFormat="1" ht="15.6" x14ac:dyDescent="0.3">
      <c r="A42" s="99" t="s">
        <v>38</v>
      </c>
      <c r="B42" s="100"/>
      <c r="C42" s="100"/>
      <c r="D42" s="101"/>
      <c r="E42" s="102"/>
      <c r="F42" s="103"/>
    </row>
    <row r="43" spans="1:9" customFormat="1" ht="15" thickBot="1" x14ac:dyDescent="0.35">
      <c r="A43" s="104"/>
      <c r="B43" s="100"/>
      <c r="C43" s="105"/>
      <c r="D43" s="105"/>
    </row>
    <row r="44" spans="1:9" customFormat="1" ht="15.75" customHeight="1" x14ac:dyDescent="0.3">
      <c r="A44" s="123" t="s">
        <v>39</v>
      </c>
      <c r="B44" s="125" t="s">
        <v>16</v>
      </c>
      <c r="C44" s="106" t="s">
        <v>40</v>
      </c>
      <c r="D44" s="107"/>
      <c r="E44" s="108"/>
      <c r="F44" s="109"/>
    </row>
    <row r="45" spans="1:9" customFormat="1" ht="15.75" customHeight="1" thickBot="1" x14ac:dyDescent="0.35">
      <c r="A45" s="124"/>
      <c r="B45" s="126"/>
      <c r="C45" s="127" t="s">
        <v>19</v>
      </c>
      <c r="D45" s="128"/>
      <c r="E45" s="110">
        <f>F19</f>
        <v>45169</v>
      </c>
      <c r="F45" s="109"/>
    </row>
    <row r="46" spans="1:9" customFormat="1" ht="15" thickBot="1" x14ac:dyDescent="0.35">
      <c r="A46" s="111" t="str">
        <f>+B8</f>
        <v>CZ0008474848</v>
      </c>
      <c r="B46" s="112">
        <v>1</v>
      </c>
      <c r="C46" s="129">
        <v>637603096</v>
      </c>
      <c r="D46" s="130"/>
      <c r="E46" s="131"/>
      <c r="F46" s="113"/>
    </row>
    <row r="47" spans="1:9" x14ac:dyDescent="0.25">
      <c r="A47" s="71"/>
      <c r="B47" s="95"/>
      <c r="C47" s="95"/>
      <c r="D47" s="96"/>
      <c r="E47" s="97"/>
      <c r="F47" s="98"/>
    </row>
    <row r="48" spans="1:9" x14ac:dyDescent="0.25">
      <c r="A48" s="71"/>
      <c r="B48" s="95"/>
      <c r="C48" s="95"/>
      <c r="D48" s="96"/>
      <c r="E48" s="114"/>
      <c r="F48" s="98"/>
    </row>
    <row r="49" spans="1:6" ht="52.8" x14ac:dyDescent="0.3">
      <c r="A49" s="115" t="s">
        <v>41</v>
      </c>
      <c r="B49" s="116"/>
      <c r="C49" s="116"/>
      <c r="D49" s="117"/>
      <c r="E49" s="117"/>
      <c r="F49" s="118"/>
    </row>
    <row r="51" spans="1:6" x14ac:dyDescent="0.25">
      <c r="B51" s="119"/>
      <c r="C51" s="119"/>
    </row>
    <row r="54" spans="1:6" x14ac:dyDescent="0.25">
      <c r="C54" s="119"/>
      <c r="E54" s="119"/>
    </row>
  </sheetData>
  <mergeCells count="4">
    <mergeCell ref="A44:A45"/>
    <mergeCell ref="B44:B45"/>
    <mergeCell ref="C45:D45"/>
    <mergeCell ref="C46:E4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2018-02-08T09:18:22Z</dcterms:created>
  <dcterms:modified xsi:type="dcterms:W3CDTF">2023-09-07T12:55:07Z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2020-11-24T10:05:16Z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70e27d95-8ace-4c57-9298-dffecbabfd55</vt:lpwstr>
  </property>
  <property fmtid="{D5CDD505-2E9C-101B-9397-08002B2CF9AE}" pid="8" name="MSIP_Label_2a6524ed-fb1a-49fd-bafe-15c5e5ffd047_ContentBits">
    <vt:lpwstr>0</vt:lpwstr>
  </property>
</Properties>
</file>