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B618B4D0-E60C-44E7-A7CE-F6B6D75E9BBC}" xr6:coauthVersionLast="47" xr6:coauthVersionMax="47" xr10:uidLastSave="{00000000-0000-0000-0000-000000000000}"/>
  <bookViews>
    <workbookView xWindow="-108" yWindow="-108" windowWidth="23256" windowHeight="12576" tabRatio="927" firstSheet="3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67" l="1"/>
  <c r="E46" i="67"/>
  <c r="F38" i="67"/>
  <c r="E34" i="67"/>
  <c r="E31" i="67"/>
  <c r="E28" i="67"/>
  <c r="E26" i="67"/>
  <c r="E23" i="67"/>
  <c r="D54" i="66"/>
  <c r="E46" i="66"/>
  <c r="F38" i="66"/>
  <c r="E34" i="66"/>
  <c r="E31" i="66"/>
  <c r="E28" i="66"/>
  <c r="E26" i="66"/>
  <c r="E23" i="66"/>
  <c r="D54" i="65"/>
  <c r="E46" i="65"/>
  <c r="F38" i="65"/>
  <c r="E34" i="65"/>
  <c r="E31" i="65"/>
  <c r="E28" i="65"/>
  <c r="E26" i="65"/>
  <c r="E23" i="65"/>
  <c r="D54" i="64"/>
  <c r="E46" i="64"/>
  <c r="F38" i="64"/>
  <c r="E34" i="64"/>
  <c r="E31" i="64"/>
  <c r="E28" i="64"/>
  <c r="E26" i="64"/>
  <c r="E23" i="64"/>
  <c r="D54" i="63"/>
  <c r="E46" i="63"/>
  <c r="F38" i="63"/>
  <c r="E34" i="63"/>
  <c r="E31" i="63"/>
  <c r="E28" i="63"/>
  <c r="E26" i="63"/>
  <c r="E23" i="63"/>
  <c r="D54" i="62"/>
  <c r="E46" i="62"/>
  <c r="F38" i="62"/>
  <c r="E34" i="62"/>
  <c r="E31" i="62"/>
  <c r="E28" i="62"/>
  <c r="E26" i="62"/>
  <c r="E23" i="62"/>
  <c r="E22" i="67" l="1"/>
  <c r="F30" i="67" s="1"/>
  <c r="E22" i="66"/>
  <c r="F23" i="66" s="1"/>
  <c r="E22" i="65"/>
  <c r="F28" i="65" s="1"/>
  <c r="E22" i="64"/>
  <c r="F34" i="64" s="1"/>
  <c r="E22" i="63"/>
  <c r="F23" i="63" s="1"/>
  <c r="E22" i="62"/>
  <c r="F28" i="62" s="1"/>
  <c r="D54" i="61"/>
  <c r="E46" i="61"/>
  <c r="F38" i="61"/>
  <c r="E34" i="61"/>
  <c r="E31" i="61"/>
  <c r="E28" i="61"/>
  <c r="E26" i="61"/>
  <c r="E23" i="61"/>
  <c r="D54" i="60"/>
  <c r="E46" i="60"/>
  <c r="F38" i="60"/>
  <c r="E34" i="60"/>
  <c r="E31" i="60"/>
  <c r="E28" i="60"/>
  <c r="E26" i="60"/>
  <c r="E23" i="60"/>
  <c r="F26" i="67" l="1"/>
  <c r="F37" i="67"/>
  <c r="F34" i="67"/>
  <c r="F31" i="67"/>
  <c r="F39" i="67"/>
  <c r="F23" i="67"/>
  <c r="F29" i="67"/>
  <c r="F27" i="67"/>
  <c r="F35" i="67"/>
  <c r="F33" i="67"/>
  <c r="F25" i="67"/>
  <c r="F32" i="67"/>
  <c r="F28" i="67"/>
  <c r="F36" i="67"/>
  <c r="F25" i="66"/>
  <c r="F33" i="66"/>
  <c r="F34" i="66"/>
  <c r="F37" i="66"/>
  <c r="F35" i="66"/>
  <c r="F36" i="66"/>
  <c r="F31" i="66"/>
  <c r="F28" i="66"/>
  <c r="F27" i="66"/>
  <c r="F30" i="66"/>
  <c r="F32" i="66"/>
  <c r="F39" i="66"/>
  <c r="F26" i="66"/>
  <c r="F29" i="66"/>
  <c r="F27" i="65"/>
  <c r="F33" i="65"/>
  <c r="F29" i="65"/>
  <c r="F35" i="65"/>
  <c r="F30" i="65"/>
  <c r="F36" i="65"/>
  <c r="F31" i="65"/>
  <c r="F37" i="65"/>
  <c r="F34" i="65"/>
  <c r="F32" i="65"/>
  <c r="F25" i="65"/>
  <c r="F39" i="65"/>
  <c r="F23" i="65"/>
  <c r="F26" i="65"/>
  <c r="F31" i="64"/>
  <c r="F25" i="64"/>
  <c r="F23" i="64"/>
  <c r="F26" i="64"/>
  <c r="F28" i="64"/>
  <c r="F32" i="64"/>
  <c r="F39" i="64"/>
  <c r="F35" i="64"/>
  <c r="F36" i="64"/>
  <c r="F33" i="64"/>
  <c r="F30" i="64"/>
  <c r="F29" i="64"/>
  <c r="F27" i="64"/>
  <c r="F37" i="64"/>
  <c r="F31" i="63"/>
  <c r="F39" i="63"/>
  <c r="F27" i="63"/>
  <c r="F33" i="63"/>
  <c r="F32" i="63"/>
  <c r="F29" i="63"/>
  <c r="F35" i="63"/>
  <c r="F30" i="63"/>
  <c r="F36" i="63"/>
  <c r="F37" i="63"/>
  <c r="F25" i="63"/>
  <c r="F34" i="63"/>
  <c r="F26" i="63"/>
  <c r="F28" i="63"/>
  <c r="F31" i="62"/>
  <c r="F26" i="62"/>
  <c r="F34" i="62"/>
  <c r="F23" i="62"/>
  <c r="F35" i="62"/>
  <c r="F30" i="62"/>
  <c r="F36" i="62"/>
  <c r="F25" i="62"/>
  <c r="F33" i="62"/>
  <c r="F37" i="62"/>
  <c r="F32" i="62"/>
  <c r="F39" i="62"/>
  <c r="F27" i="62"/>
  <c r="F29" i="62"/>
  <c r="E22" i="61"/>
  <c r="F33" i="61" s="1"/>
  <c r="E22" i="60"/>
  <c r="F26" i="60" s="1"/>
  <c r="F22" i="67" l="1"/>
  <c r="F22" i="66"/>
  <c r="F22" i="65"/>
  <c r="F22" i="64"/>
  <c r="F22" i="63"/>
  <c r="F22" i="62"/>
  <c r="F26" i="61"/>
  <c r="F36" i="61"/>
  <c r="F35" i="61"/>
  <c r="F31" i="61"/>
  <c r="F28" i="61"/>
  <c r="F30" i="61"/>
  <c r="F27" i="61"/>
  <c r="F29" i="61"/>
  <c r="F37" i="61"/>
  <c r="F34" i="61"/>
  <c r="F25" i="61"/>
  <c r="F39" i="61"/>
  <c r="F32" i="61"/>
  <c r="F23" i="61"/>
  <c r="F31" i="60"/>
  <c r="F35" i="60"/>
  <c r="F32" i="60"/>
  <c r="F29" i="60"/>
  <c r="F23" i="60"/>
  <c r="F39" i="60"/>
  <c r="F30" i="60"/>
  <c r="F33" i="60"/>
  <c r="F37" i="60"/>
  <c r="F34" i="60"/>
  <c r="F27" i="60"/>
  <c r="F36" i="60"/>
  <c r="F28" i="60"/>
  <c r="F25" i="60"/>
  <c r="F22" i="61" l="1"/>
  <c r="F22" i="60"/>
</calcChain>
</file>

<file path=xl/sharedStrings.xml><?xml version="1.0" encoding="utf-8"?>
<sst xmlns="http://schemas.openxmlformats.org/spreadsheetml/2006/main" count="448" uniqueCount="55">
  <si>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</si>
  <si>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</si>
  <si>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</si>
  <si>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ISIN</t>
  </si>
  <si>
    <t>CZ0008474293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</si>
  <si>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</si>
  <si>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</si>
  <si>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</si>
  <si>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</si>
  <si>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</si>
  <si>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</si>
  <si>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</si>
  <si>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standardní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</si>
  <si>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</si>
  <si>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</si>
  <si>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</si>
  <si>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</si>
  <si>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</si>
  <si>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</si>
  <si>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</si>
  <si>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</si>
  <si>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</si>
  <si>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</si>
  <si>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</si>
  <si>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</si>
  <si>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</si>
  <si>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</si>
  <si>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</si>
  <si>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</si>
  <si>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</si>
  <si>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</si>
  <si>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</si>
  <si>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</si>
  <si>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</si>
  <si>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</si>
  <si>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</si>
  <si>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</si>
  <si>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</si>
  <si>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</si>
  <si>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</si>
  <si>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</si>
  <si>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Raiffeisen investiční společnost a.s.
Praha 4, Hvězdova 1716/2b, PSČ 140 78, IČ: 29146739
zapsaná v obchodním rejstříku vedeném Městským soudem v Praze, oddíl B, vložka 18837
http://www.rfis.cz</t>
  </si>
  <si>
    <t>Raiffeisen fond dluhopisové stability</t>
  </si>
  <si>
    <t>přijímané centrální bankou k refinancování</t>
  </si>
  <si>
    <t>Vydané vládními institucemi</t>
  </si>
  <si>
    <t xml:space="preserve">Státní bezkupónové dluhopisy a ostatní cenné papíry </t>
  </si>
  <si>
    <t xml:space="preserve">  Státní bezkupónové dluhopisy a ostatní cenné papíry přijímané centrální bankou k refinancování</t>
  </si>
  <si>
    <t>1.1. -</t>
  </si>
  <si>
    <t>1.2. -</t>
  </si>
  <si>
    <t>1.3. -</t>
  </si>
  <si>
    <t>1.4. -</t>
  </si>
  <si>
    <t>1.5. -</t>
  </si>
  <si>
    <t>1.6. -</t>
  </si>
  <si>
    <t>1.7. -</t>
  </si>
  <si>
    <t>1.8.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</si>
</sst>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/>
    <xf numFmtId="0" fontId="20" fillId="0" borderId="0"/>
    <xf numFmtId="0" fontId="2" fillId="0" borderId="0"/>
    <xf numFmtId="0" fontId="1" fillId="2" borderId="1" applyNumberFormat="0" applyFont="0" applyAlignment="0" applyProtection="0"/>
  </cellStyleXfs>
  <cellXfs count="149">
    <xf numFmtId="0" fontId="0" fillId="0" borderId="0" xfId="0"/>
    <xf numFmtId="0" fontId="2" fillId="0" borderId="0" xfId="1" applyFont="1"/>
    <xf numFmtId="0" fontId="2" fillId="0" borderId="0" xfId="1"/>
    <xf numFmtId="0" fontId="3" fillId="0" borderId="0" xfId="1" applyFont="1" applyFill="1" applyAlignment="1" applyProtection="1">
      <alignment horizontal="centerContinuous"/>
      <protection hidden="1"/>
    </xf>
    <xf numFmtId="0" fontId="2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centerContinuous"/>
      <protection hidden="1"/>
    </xf>
    <xf numFmtId="0" fontId="7" fillId="0" borderId="0" xfId="1" applyFont="1" applyFill="1" applyAlignment="1" applyProtection="1">
      <alignment horizontal="left" vertical="center"/>
      <protection hidden="1"/>
    </xf>
    <xf numFmtId="0" fontId="8" fillId="0" borderId="2" xfId="1" applyFont="1" applyFill="1" applyBorder="1" applyAlignment="1" applyProtection="1">
      <alignment horizontal="left" vertical="center" indent="1"/>
      <protection hidden="1"/>
    </xf>
    <xf numFmtId="0" fontId="7" fillId="0" borderId="3" xfId="1" applyFont="1" applyFill="1" applyBorder="1" applyProtection="1">
      <protection hidden="1"/>
    </xf>
    <xf numFmtId="0" fontId="9" fillId="0" borderId="4" xfId="1" applyFont="1" applyFill="1" applyBorder="1" applyProtection="1">
      <protection hidden="1"/>
    </xf>
    <xf numFmtId="0" fontId="5" fillId="0" borderId="0" xfId="1" applyFont="1" applyFill="1" applyAlignment="1" applyProtection="1">
      <alignment horizontal="left" vertical="center"/>
      <protection hidden="1"/>
    </xf>
    <xf numFmtId="0" fontId="5" fillId="0" borderId="0" xfId="1" applyFont="1" applyFill="1" applyAlignment="1" applyProtection="1">
      <alignment horizontal="center"/>
      <protection hidden="1"/>
    </xf>
    <xf numFmtId="49" fontId="5" fillId="0" borderId="0" xfId="1" applyNumberFormat="1" applyFont="1" applyFill="1" applyBorder="1" applyProtection="1"/>
    <xf numFmtId="0" fontId="5" fillId="0" borderId="0" xfId="1" applyFont="1" applyFill="1" applyBorder="1" applyProtection="1"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1" fontId="9" fillId="0" borderId="5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Protection="1">
      <protection hidden="1"/>
    </xf>
    <xf numFmtId="0" fontId="2" fillId="0" borderId="0" xfId="1" applyFill="1" applyBorder="1" applyProtection="1"/>
    <xf numFmtId="0" fontId="7" fillId="0" borderId="0" xfId="1" applyFont="1" applyFill="1" applyBorder="1" applyAlignment="1" applyProtection="1">
      <alignment horizontal="right" vertical="center" indent="1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right" vertical="center" indent="1"/>
      <protection hidden="1"/>
    </xf>
    <xf numFmtId="0" fontId="5" fillId="0" borderId="0" xfId="1" applyFont="1" applyFill="1" applyAlignment="1" applyProtection="1">
      <alignment horizontal="center" vertical="center"/>
    </xf>
    <xf numFmtId="1" fontId="7" fillId="0" borderId="5" xfId="1" applyNumberFormat="1" applyFont="1" applyFill="1" applyBorder="1" applyAlignment="1" applyProtection="1">
      <alignment horizontal="center"/>
      <protection locked="0"/>
    </xf>
    <xf numFmtId="0" fontId="2" fillId="0" borderId="0" xfId="1" applyFill="1" applyBorder="1" applyAlignment="1" applyProtection="1">
      <alignment vertical="center"/>
    </xf>
    <xf numFmtId="0" fontId="7" fillId="0" borderId="6" xfId="1" applyFont="1" applyFill="1" applyBorder="1" applyAlignment="1" applyProtection="1">
      <alignment horizontal="right" vertical="center" indent="1"/>
    </xf>
    <xf numFmtId="4" fontId="7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/>
    <xf numFmtId="0" fontId="2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wrapText="1"/>
    </xf>
    <xf numFmtId="0" fontId="2" fillId="0" borderId="0" xfId="1" applyBorder="1"/>
    <xf numFmtId="0" fontId="2" fillId="0" borderId="0" xfId="1" applyAlignment="1">
      <alignment horizontal="left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2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Border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15" fillId="0" borderId="7" xfId="1" applyFont="1" applyFill="1" applyBorder="1" applyAlignment="1" applyProtection="1">
      <alignment horizontal="centerContinuous"/>
    </xf>
    <xf numFmtId="0" fontId="16" fillId="0" borderId="8" xfId="1" applyFont="1" applyFill="1" applyBorder="1" applyAlignment="1" applyProtection="1">
      <alignment horizontal="centerContinuous" vertical="center" wrapText="1"/>
    </xf>
    <xf numFmtId="0" fontId="17" fillId="0" borderId="8" xfId="1" applyFont="1" applyFill="1" applyBorder="1" applyAlignment="1" applyProtection="1">
      <alignment horizontal="centerContinuous" vertical="center" wrapText="1"/>
    </xf>
    <xf numFmtId="0" fontId="16" fillId="0" borderId="9" xfId="1" applyFont="1" applyFill="1" applyBorder="1" applyAlignment="1" applyProtection="1">
      <alignment horizont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8" fillId="0" borderId="12" xfId="1" applyFont="1" applyFill="1" applyBorder="1" applyAlignment="1" applyProtection="1">
      <alignment horizontal="centerContinuous" vertical="center" wrapText="1"/>
    </xf>
    <xf numFmtId="0" fontId="2" fillId="0" borderId="13" xfId="1" applyFill="1" applyBorder="1" applyAlignment="1" applyProtection="1">
      <alignment horizontal="centerContinuous" vertical="center"/>
    </xf>
    <xf numFmtId="0" fontId="18" fillId="0" borderId="13" xfId="1" applyFont="1" applyFill="1" applyBorder="1" applyAlignment="1" applyProtection="1">
      <alignment horizontal="centerContinuous" vertical="center" wrapText="1"/>
    </xf>
    <xf numFmtId="0" fontId="19" fillId="0" borderId="14" xfId="1" applyFont="1" applyFill="1" applyBorder="1" applyAlignment="1" applyProtection="1">
      <alignment horizontal="center" vertical="top" wrapText="1"/>
    </xf>
    <xf numFmtId="0" fontId="16" fillId="0" borderId="12" xfId="1" applyFont="1" applyFill="1" applyBorder="1" applyAlignment="1" applyProtection="1">
      <alignment horizontal="right" vertical="center" wrapText="1"/>
    </xf>
    <xf numFmtId="14" fontId="16" fillId="0" borderId="15" xfId="1" applyNumberFormat="1" applyFont="1" applyFill="1" applyBorder="1" applyAlignment="1" applyProtection="1">
      <alignment horizontal="left" vertical="center" wrapText="1"/>
    </xf>
    <xf numFmtId="0" fontId="16" fillId="0" borderId="16" xfId="1" applyFont="1" applyFill="1" applyBorder="1" applyAlignment="1">
      <alignment horizontal="left" vertical="center" wrapText="1" indent="1"/>
    </xf>
    <xf numFmtId="0" fontId="20" fillId="0" borderId="17" xfId="1" applyFont="1" applyFill="1" applyBorder="1" applyAlignment="1">
      <alignment vertical="center" wrapText="1"/>
    </xf>
    <xf numFmtId="0" fontId="19" fillId="0" borderId="18" xfId="1" applyFont="1" applyFill="1" applyBorder="1" applyAlignment="1" applyProtection="1">
      <alignment horizontal="center" vertical="center" wrapText="1"/>
    </xf>
    <xf numFmtId="3" fontId="5" fillId="0" borderId="10" xfId="1" applyNumberFormat="1" applyFont="1" applyFill="1" applyBorder="1" applyAlignment="1" applyProtection="1">
      <alignment horizontal="right" vertical="center" indent="1" shrinkToFit="1"/>
      <protection locked="0"/>
    </xf>
    <xf numFmtId="4" fontId="5" fillId="0" borderId="1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19" xfId="1" applyFont="1" applyFill="1" applyBorder="1" applyAlignment="1">
      <alignment horizontal="left" vertical="center" indent="1"/>
    </xf>
    <xf numFmtId="0" fontId="20" fillId="0" borderId="20" xfId="1" applyFont="1" applyFill="1" applyBorder="1" applyAlignment="1">
      <alignment vertical="center" wrapText="1"/>
    </xf>
    <xf numFmtId="0" fontId="19" fillId="0" borderId="21" xfId="1" applyFont="1" applyFill="1" applyBorder="1" applyAlignment="1" applyProtection="1">
      <alignment horizontal="center" vertical="center" wrapText="1"/>
    </xf>
    <xf numFmtId="3" fontId="5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5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19" xfId="1" applyFont="1" applyFill="1" applyBorder="1" applyAlignment="1">
      <alignment horizontal="left" vertical="center" indent="2"/>
    </xf>
    <xf numFmtId="0" fontId="2" fillId="0" borderId="20" xfId="1" applyFont="1" applyBorder="1" applyAlignment="1">
      <alignment vertical="center"/>
    </xf>
    <xf numFmtId="0" fontId="2" fillId="0" borderId="24" xfId="1" applyFont="1" applyFill="1" applyBorder="1" applyAlignment="1">
      <alignment horizontal="left" vertical="center" indent="1"/>
    </xf>
    <xf numFmtId="0" fontId="2" fillId="0" borderId="25" xfId="1" applyFont="1" applyBorder="1" applyAlignment="1">
      <alignment vertical="center"/>
    </xf>
    <xf numFmtId="0" fontId="19" fillId="0" borderId="26" xfId="1" applyFont="1" applyFill="1" applyBorder="1" applyAlignment="1" applyProtection="1">
      <alignment horizontal="center" vertical="center" wrapText="1"/>
    </xf>
    <xf numFmtId="3" fontId="5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12" xfId="1" applyFont="1" applyFill="1" applyBorder="1" applyAlignment="1">
      <alignment horizontal="left" vertical="center" indent="1"/>
    </xf>
    <xf numFmtId="0" fontId="2" fillId="0" borderId="13" xfId="1" applyFont="1" applyBorder="1" applyAlignment="1">
      <alignment vertical="center"/>
    </xf>
    <xf numFmtId="0" fontId="19" fillId="0" borderId="14" xfId="1" applyFont="1" applyFill="1" applyBorder="1" applyAlignment="1" applyProtection="1">
      <alignment horizontal="center" vertical="center" wrapText="1"/>
    </xf>
    <xf numFmtId="3" fontId="5" fillId="0" borderId="28" xfId="1" applyNumberFormat="1" applyFont="1" applyFill="1" applyBorder="1" applyAlignment="1" applyProtection="1">
      <alignment horizontal="right" vertical="center" indent="1" shrinkToFit="1"/>
      <protection locked="0"/>
    </xf>
    <xf numFmtId="4" fontId="5" fillId="0" borderId="29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0" fontId="11" fillId="0" borderId="0" xfId="1" applyFont="1" applyFill="1" applyBorder="1" applyAlignment="1" applyProtection="1">
      <alignment horizontal="center" vertical="center" wrapText="1"/>
    </xf>
    <xf numFmtId="3" fontId="5" fillId="0" borderId="0" xfId="1" applyNumberFormat="1" applyFont="1" applyFill="1" applyBorder="1" applyAlignment="1" applyProtection="1">
      <alignment horizontal="right" vertical="center" indent="1"/>
      <protection locked="0"/>
    </xf>
    <xf numFmtId="4" fontId="5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21" fillId="0" borderId="0" xfId="1" applyFont="1" applyFill="1" applyBorder="1" applyAlignment="1" applyProtection="1">
      <alignment horizontal="left" vertical="center"/>
    </xf>
    <xf numFmtId="0" fontId="2" fillId="0" borderId="0" xfId="1" applyFill="1" applyAlignment="1" applyProtection="1">
      <alignment horizontal="left"/>
    </xf>
    <xf numFmtId="0" fontId="11" fillId="0" borderId="0" xfId="1" applyFont="1" applyFill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3" fontId="5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0" xfId="1" applyNumberFormat="1" applyFont="1" applyFill="1" applyBorder="1" applyAlignment="1" applyProtection="1">
      <alignment horizontal="right" vertical="center" indent="1"/>
    </xf>
    <xf numFmtId="0" fontId="23" fillId="0" borderId="0" xfId="1" applyFont="1"/>
    <xf numFmtId="3" fontId="22" fillId="0" borderId="22" xfId="1" applyNumberFormat="1" applyFont="1" applyFill="1" applyBorder="1" applyAlignment="1" applyProtection="1">
      <alignment horizontal="center" vertical="center" shrinkToFit="1"/>
      <protection locked="0"/>
    </xf>
    <xf numFmtId="3" fontId="22" fillId="0" borderId="23" xfId="1" applyNumberFormat="1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>
      <alignment horizontal="left" vertical="center" indent="1"/>
    </xf>
    <xf numFmtId="0" fontId="19" fillId="0" borderId="2" xfId="1" applyFont="1" applyFill="1" applyBorder="1" applyAlignment="1" applyProtection="1">
      <alignment horizontal="center" vertical="center" wrapText="1"/>
    </xf>
    <xf numFmtId="3" fontId="2" fillId="0" borderId="34" xfId="1" applyNumberFormat="1" applyBorder="1" applyAlignment="1">
      <alignment horizontal="right" indent="1"/>
    </xf>
    <xf numFmtId="3" fontId="2" fillId="0" borderId="3" xfId="1" applyNumberFormat="1" applyBorder="1" applyAlignment="1">
      <alignment horizontal="right" indent="1"/>
    </xf>
    <xf numFmtId="3" fontId="2" fillId="0" borderId="4" xfId="1" applyNumberFormat="1" applyBorder="1" applyAlignment="1">
      <alignment horizontal="right" vertical="center" indent="1" shrinkToFit="1"/>
    </xf>
    <xf numFmtId="3" fontId="11" fillId="0" borderId="0" xfId="1" applyNumberFormat="1" applyFont="1" applyFill="1" applyBorder="1" applyAlignment="1" applyProtection="1">
      <alignment vertical="center" wrapText="1"/>
    </xf>
    <xf numFmtId="0" fontId="24" fillId="0" borderId="0" xfId="1" applyFont="1"/>
    <xf numFmtId="0" fontId="22" fillId="0" borderId="0" xfId="1" applyFont="1" applyFill="1" applyBorder="1" applyAlignment="1">
      <alignment vertical="center"/>
    </xf>
    <xf numFmtId="0" fontId="22" fillId="0" borderId="12" xfId="1" applyFont="1" applyFill="1" applyBorder="1" applyAlignment="1">
      <alignment horizontal="right" vertical="center"/>
    </xf>
    <xf numFmtId="14" fontId="22" fillId="0" borderId="15" xfId="1" applyNumberFormat="1" applyFont="1" applyFill="1" applyBorder="1" applyAlignment="1">
      <alignment horizontal="left" vertical="center"/>
    </xf>
    <xf numFmtId="3" fontId="20" fillId="0" borderId="0" xfId="2" applyNumberFormat="1" applyFont="1" applyAlignment="1">
      <alignment horizontal="right"/>
    </xf>
    <xf numFmtId="0" fontId="19" fillId="0" borderId="33" xfId="1" applyFont="1" applyFill="1" applyBorder="1" applyAlignment="1" applyProtection="1">
      <alignment horizontal="center" vertical="center" wrapText="1"/>
    </xf>
    <xf numFmtId="0" fontId="2" fillId="0" borderId="0" xfId="1" applyBorder="1" applyAlignment="1"/>
    <xf numFmtId="3" fontId="2" fillId="0" borderId="0" xfId="1" applyNumberFormat="1" applyBorder="1" applyAlignment="1">
      <alignment horizontal="right" indent="5"/>
    </xf>
    <xf numFmtId="0" fontId="22" fillId="3" borderId="0" xfId="3" applyFont="1" applyFill="1" applyAlignment="1">
      <alignment horizontal="centerContinuous" vertical="center" wrapText="1"/>
    </xf>
    <xf numFmtId="0" fontId="25" fillId="3" borderId="0" xfId="1" applyFont="1" applyFill="1" applyAlignment="1">
      <alignment horizontal="centerContinuous" vertical="center" wrapText="1"/>
    </xf>
    <xf numFmtId="0" fontId="21" fillId="3" borderId="0" xfId="1" applyNumberFormat="1" applyFont="1" applyFill="1" applyAlignment="1">
      <alignment horizontal="centerContinuous"/>
    </xf>
    <xf numFmtId="0" fontId="2" fillId="3" borderId="0" xfId="1" applyFill="1" applyBorder="1" applyAlignment="1">
      <alignment horizontal="centerContinuous" vertical="center"/>
    </xf>
    <xf numFmtId="0" fontId="20" fillId="0" borderId="36" xfId="1" applyFont="1" applyFill="1" applyBorder="1" applyAlignment="1">
      <alignment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0" fontId="22" fillId="0" borderId="18" xfId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distributed"/>
    </xf>
    <xf numFmtId="0" fontId="22" fillId="0" borderId="14" xfId="1" applyFont="1" applyFill="1" applyBorder="1" applyAlignment="1">
      <alignment horizontal="center" vertical="distributed"/>
    </xf>
    <xf numFmtId="0" fontId="8" fillId="0" borderId="7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3" fontId="2" fillId="0" borderId="2" xfId="1" applyNumberFormat="1" applyBorder="1" applyAlignment="1">
      <alignment horizontal="right" indent="5"/>
    </xf>
    <xf numFmtId="3" fontId="2" fillId="0" borderId="4" xfId="1" applyNumberFormat="1" applyBorder="1" applyAlignment="1">
      <alignment horizontal="right" indent="5"/>
    </xf>
    <xf numFmtId="0" fontId="2" fillId="0" borderId="0" xfId="1" applyBorder="1" applyAlignment="1">
      <alignment horizontal="left" wrapText="1"/>
    </xf>
    <xf numFmtId="0" fontId="10" fillId="0" borderId="0" xfId="1" applyFont="1" applyBorder="1" applyAlignment="1">
      <alignment horizontal="left" vertical="center" wrapText="1"/>
    </xf>
    <xf numFmtId="2" fontId="2" fillId="0" borderId="19" xfId="1" applyNumberFormat="1" applyFont="1" applyFill="1" applyBorder="1" applyAlignment="1">
      <alignment horizontal="left" vertical="center" wrapText="1"/>
    </xf>
    <xf numFmtId="2" fontId="0" fillId="0" borderId="20" xfId="0" applyNumberFormat="1" applyBorder="1" applyAlignment="1">
      <alignment vertical="center" wrapText="1"/>
    </xf>
    <xf numFmtId="2" fontId="0" fillId="0" borderId="37" xfId="0" applyNumberFormat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distributed"/>
    </xf>
    <xf numFmtId="0" fontId="22" fillId="0" borderId="31" xfId="1" applyFont="1" applyFill="1" applyBorder="1" applyAlignment="1">
      <alignment horizontal="center" vertical="distributed"/>
    </xf>
    <xf numFmtId="3" fontId="22" fillId="0" borderId="10" xfId="1" applyNumberFormat="1" applyFont="1" applyFill="1" applyBorder="1" applyAlignment="1" applyProtection="1">
      <alignment horizontal="center" vertical="center" shrinkToFit="1"/>
      <protection locked="0"/>
    </xf>
    <xf numFmtId="3" fontId="22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24" xfId="1" applyFont="1" applyBorder="1" applyAlignment="1">
      <alignment horizontal="right"/>
    </xf>
    <xf numFmtId="0" fontId="22" fillId="0" borderId="25" xfId="1" applyFont="1" applyBorder="1" applyAlignment="1">
      <alignment horizontal="right"/>
    </xf>
    <xf numFmtId="14" fontId="22" fillId="0" borderId="25" xfId="1" applyNumberFormat="1" applyFont="1" applyBorder="1" applyAlignment="1">
      <alignment horizontal="left"/>
    </xf>
    <xf numFmtId="14" fontId="22" fillId="0" borderId="32" xfId="1" applyNumberFormat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ální_Denni" xfId="3" xr:uid="{00000000-0005-0000-0000-000003000000}"/>
    <cellStyle name="Not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99CED-3B13-464E-9197-9C94B3C75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01E595-EE34-4DAA-9CEB-B59A2ED1D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E3743-B096-46B0-BAC8-792FF133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616DDE-3296-4536-A9A6-F1050F4F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057E6-7EC8-46D7-A062-5CF1156E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BB7E3F-D139-4ADD-B290-15E17FF97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92D98A-D05D-4C97-A659-AB11A45CC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27888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D801D-E5CC-4887-87FF-FFD45227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41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8B03-9E7C-41C8-992F-000913F64BCF}">
  <sheetPr>
    <pageSetUpPr fitToPage="1"/>
  </sheetPr>
  <dimension ref="A1:G58"/>
  <sheetViews>
    <sheetView workbookViewId="0">
      <selection activeCell="G11" sqref="G11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10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09"/>
      <c r="F14" s="109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44957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4858846</v>
      </c>
      <c r="F22" s="59">
        <f>+F28+F31+F39+F36+F23+F26</f>
        <v>100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212501</v>
      </c>
      <c r="F28" s="64">
        <f>E28/E22*100</f>
        <v>4.3734870378686628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212501</v>
      </c>
      <c r="F29" s="64">
        <f>E29/E22*100</f>
        <v>4.3734870378686628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4632583</v>
      </c>
      <c r="F31" s="64">
        <f>E31/E22*100</f>
        <v>95.343276983876422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3954895</v>
      </c>
      <c r="F32" s="64">
        <f>E32/E22*100</f>
        <v>81.395767637006813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677688</v>
      </c>
      <c r="F33" s="64">
        <f>E33/E22*100</f>
        <v>13.947509346869607</v>
      </c>
    </row>
    <row r="34" spans="1:7" hidden="1" x14ac:dyDescent="0.25">
      <c r="A34" s="60" t="s">
        <v>26</v>
      </c>
      <c r="B34" s="66"/>
      <c r="C34" s="66"/>
      <c r="D34" s="62">
        <v>12</v>
      </c>
      <c r="E34" s="63">
        <f>E35+E36+E37</f>
        <v>0</v>
      </c>
      <c r="F34" s="64">
        <f>E34/E22*100</f>
        <v>0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hidden="1" x14ac:dyDescent="0.25">
      <c r="A36" s="65" t="s">
        <v>28</v>
      </c>
      <c r="B36" s="66"/>
      <c r="C36" s="66"/>
      <c r="D36" s="62">
        <v>14</v>
      </c>
      <c r="E36" s="63">
        <v>0</v>
      </c>
      <c r="F36" s="64">
        <f>E36/E22*100</f>
        <v>0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13762</v>
      </c>
      <c r="F39" s="75">
        <f>E39/E22*100</f>
        <v>0.28323597825491897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47</v>
      </c>
      <c r="D46" s="146"/>
      <c r="E46" s="147">
        <f>F21</f>
        <v>44957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456660027</v>
      </c>
      <c r="D47" s="93">
        <v>42709736</v>
      </c>
      <c r="E47" s="92">
        <v>464638890</v>
      </c>
      <c r="F47" s="94">
        <v>43465490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44957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4850186643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AB55-D1F4-4FB7-B51C-703BC38A9EAB}">
  <sheetPr>
    <pageSetUpPr fitToPage="1"/>
  </sheetPr>
  <dimension ref="A1:G58"/>
  <sheetViews>
    <sheetView topLeftCell="A22" workbookViewId="0">
      <selection activeCell="H10" sqref="H10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12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11"/>
      <c r="F14" s="111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44985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5419003</v>
      </c>
      <c r="F22" s="59">
        <f>+F28+F31+F39+F36+F23+F26</f>
        <v>99.999999999999986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286728</v>
      </c>
      <c r="F28" s="64">
        <f>E28/E22*100</f>
        <v>5.2911578015365555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286728</v>
      </c>
      <c r="F29" s="64">
        <f>E29/E22*100</f>
        <v>5.2911578015365555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5114387</v>
      </c>
      <c r="F31" s="64">
        <f>E31/E22*100</f>
        <v>94.378744577185131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4439194</v>
      </c>
      <c r="F32" s="64">
        <f>E32/E22*100</f>
        <v>81.919017206670674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675193</v>
      </c>
      <c r="F33" s="64">
        <f>E33/E22*100</f>
        <v>12.459727370514466</v>
      </c>
    </row>
    <row r="34" spans="1:7" hidden="1" x14ac:dyDescent="0.25">
      <c r="A34" s="60" t="s">
        <v>26</v>
      </c>
      <c r="B34" s="66"/>
      <c r="C34" s="66"/>
      <c r="D34" s="62">
        <v>12</v>
      </c>
      <c r="E34" s="63">
        <f>E35+E36+E37</f>
        <v>0</v>
      </c>
      <c r="F34" s="64">
        <f>E34/E22*100</f>
        <v>0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hidden="1" x14ac:dyDescent="0.25">
      <c r="A36" s="65" t="s">
        <v>28</v>
      </c>
      <c r="B36" s="66"/>
      <c r="C36" s="66"/>
      <c r="D36" s="62">
        <v>14</v>
      </c>
      <c r="E36" s="63">
        <v>0</v>
      </c>
      <c r="F36" s="64">
        <f>E36/E22*100</f>
        <v>0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17888</v>
      </c>
      <c r="F39" s="75">
        <f>E39/E22*100</f>
        <v>0.33009762127830528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48</v>
      </c>
      <c r="D46" s="146"/>
      <c r="E46" s="147">
        <f>F21</f>
        <v>44985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546379562</v>
      </c>
      <c r="D47" s="93">
        <v>181917143</v>
      </c>
      <c r="E47" s="92">
        <v>556518769</v>
      </c>
      <c r="F47" s="94">
        <v>185238254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44985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5228841863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3E52-9415-4DA9-B080-5303B19C8174}">
  <sheetPr>
    <pageSetUpPr fitToPage="1"/>
  </sheetPr>
  <dimension ref="A1:G58"/>
  <sheetViews>
    <sheetView topLeftCell="A48" workbookViewId="0">
      <selection activeCell="G12" sqref="G12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14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13"/>
      <c r="F14" s="113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45016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5906756</v>
      </c>
      <c r="F22" s="59">
        <f>+F28+F31+F39+F36+F23+F26</f>
        <v>100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256357</v>
      </c>
      <c r="F28" s="64">
        <f>E28/E22*100</f>
        <v>4.3400641570432237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256357</v>
      </c>
      <c r="F29" s="64">
        <f>E29/E22*100</f>
        <v>4.3400641570432237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5630815</v>
      </c>
      <c r="F31" s="64">
        <f>E31/E22*100</f>
        <v>95.328383295331648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4982276</v>
      </c>
      <c r="F32" s="64">
        <f>E32/E22*100</f>
        <v>84.348769442990374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648539</v>
      </c>
      <c r="F33" s="64">
        <f>E33/E22*100</f>
        <v>10.979613852341286</v>
      </c>
    </row>
    <row r="34" spans="1:7" hidden="1" x14ac:dyDescent="0.25">
      <c r="A34" s="60" t="s">
        <v>26</v>
      </c>
      <c r="B34" s="66"/>
      <c r="C34" s="66"/>
      <c r="D34" s="62">
        <v>12</v>
      </c>
      <c r="E34" s="63">
        <f>E35+E36+E37</f>
        <v>0</v>
      </c>
      <c r="F34" s="64">
        <f>E34/E22*100</f>
        <v>0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hidden="1" x14ac:dyDescent="0.25">
      <c r="A36" s="65" t="s">
        <v>28</v>
      </c>
      <c r="B36" s="66"/>
      <c r="C36" s="66"/>
      <c r="D36" s="62">
        <v>14</v>
      </c>
      <c r="E36" s="63">
        <v>0</v>
      </c>
      <c r="F36" s="64">
        <f>E36/E22*100</f>
        <v>0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19584</v>
      </c>
      <c r="F39" s="75">
        <f>E39/E22*100</f>
        <v>0.3315525476251262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49</v>
      </c>
      <c r="D46" s="146"/>
      <c r="E46" s="147">
        <f>F21</f>
        <v>45016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625348538</v>
      </c>
      <c r="D47" s="93">
        <v>196706614</v>
      </c>
      <c r="E47" s="92">
        <v>640478677</v>
      </c>
      <c r="F47" s="94">
        <v>201079082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45016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5711842223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B3B1-56DB-4831-877F-6F1CBF262BDD}">
  <sheetPr>
    <pageSetUpPr fitToPage="1"/>
  </sheetPr>
  <dimension ref="A1:G58"/>
  <sheetViews>
    <sheetView workbookViewId="0">
      <selection activeCell="K17" sqref="K17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16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15"/>
      <c r="F14" s="115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45046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6324286</v>
      </c>
      <c r="F22" s="59">
        <f>+F28+F31+F39+F36+F23+F26</f>
        <v>100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363523</v>
      </c>
      <c r="F28" s="64">
        <f>E28/E22*100</f>
        <v>5.7480480800520404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363523</v>
      </c>
      <c r="F29" s="64">
        <f>E29/E22*100</f>
        <v>5.7480480800520404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5939532</v>
      </c>
      <c r="F31" s="64">
        <f>E31/E22*100</f>
        <v>93.916246039473862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5260099</v>
      </c>
      <c r="F32" s="64">
        <f>E32/E22*100</f>
        <v>83.173009569775928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679433</v>
      </c>
      <c r="F33" s="64">
        <f>E33/E22*100</f>
        <v>10.743236469697923</v>
      </c>
    </row>
    <row r="34" spans="1:7" hidden="1" x14ac:dyDescent="0.25">
      <c r="A34" s="60" t="s">
        <v>26</v>
      </c>
      <c r="B34" s="66"/>
      <c r="C34" s="66"/>
      <c r="D34" s="62">
        <v>12</v>
      </c>
      <c r="E34" s="63">
        <f>E35+E36+E37</f>
        <v>0</v>
      </c>
      <c r="F34" s="64">
        <f>E34/E22*100</f>
        <v>0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hidden="1" x14ac:dyDescent="0.25">
      <c r="A36" s="65" t="s">
        <v>28</v>
      </c>
      <c r="B36" s="66"/>
      <c r="C36" s="66"/>
      <c r="D36" s="62">
        <v>14</v>
      </c>
      <c r="E36" s="63">
        <v>0</v>
      </c>
      <c r="F36" s="64">
        <f>E36/E22*100</f>
        <v>0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21231</v>
      </c>
      <c r="F39" s="75">
        <f>E39/E22*100</f>
        <v>0.33570588047409622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50</v>
      </c>
      <c r="D46" s="146"/>
      <c r="E46" s="147">
        <f>F21</f>
        <v>45046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488190673</v>
      </c>
      <c r="D47" s="93">
        <v>97298168</v>
      </c>
      <c r="E47" s="92">
        <v>501312328</v>
      </c>
      <c r="F47" s="94">
        <v>99888010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45046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6132659868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C3EE8-7441-42ED-8A01-B1CD53C2B40E}">
  <sheetPr>
    <pageSetUpPr fitToPage="1"/>
  </sheetPr>
  <dimension ref="A1:G58"/>
  <sheetViews>
    <sheetView topLeftCell="A48" workbookViewId="0">
      <selection activeCell="H7" sqref="H7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18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17"/>
      <c r="F14" s="117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45077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6654561</v>
      </c>
      <c r="F22" s="59">
        <f>+F28+F31+F39+F36+F23+F26</f>
        <v>99.999999999999986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630568</v>
      </c>
      <c r="F28" s="64">
        <f>E28/E22*100</f>
        <v>9.4757264979613236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630568</v>
      </c>
      <c r="F29" s="64">
        <f>E29/E22*100</f>
        <v>9.4757264979613236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6009215</v>
      </c>
      <c r="F31" s="64">
        <f>E31/E22*100</f>
        <v>90.302200250324546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5404321</v>
      </c>
      <c r="F32" s="64">
        <f>E32/E22*100</f>
        <v>81.21228432649427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604894</v>
      </c>
      <c r="F33" s="64">
        <f>E33/E22*100</f>
        <v>9.0899159238302865</v>
      </c>
    </row>
    <row r="34" spans="1:7" hidden="1" x14ac:dyDescent="0.25">
      <c r="A34" s="60" t="s">
        <v>26</v>
      </c>
      <c r="B34" s="66"/>
      <c r="C34" s="66"/>
      <c r="D34" s="62">
        <v>12</v>
      </c>
      <c r="E34" s="63">
        <f>E35+E36+E37</f>
        <v>0</v>
      </c>
      <c r="F34" s="64">
        <f>E34/E22*100</f>
        <v>0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hidden="1" x14ac:dyDescent="0.25">
      <c r="A36" s="65" t="s">
        <v>28</v>
      </c>
      <c r="B36" s="66"/>
      <c r="C36" s="66"/>
      <c r="D36" s="62">
        <v>14</v>
      </c>
      <c r="E36" s="63">
        <v>0</v>
      </c>
      <c r="F36" s="64">
        <f>E36/E22*100</f>
        <v>0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14778</v>
      </c>
      <c r="F39" s="75">
        <f>E39/E22*100</f>
        <v>0.22207325171412509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51</v>
      </c>
      <c r="D46" s="146"/>
      <c r="E46" s="147">
        <f>F21</f>
        <v>45077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390321258</v>
      </c>
      <c r="D47" s="93">
        <v>88527296</v>
      </c>
      <c r="E47" s="92">
        <v>401893039</v>
      </c>
      <c r="F47" s="94">
        <v>91135534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45077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6452842074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2393-C276-4F03-8AD8-2B4B99884340}">
  <sheetPr>
    <pageSetUpPr fitToPage="1"/>
  </sheetPr>
  <dimension ref="A1:G58"/>
  <sheetViews>
    <sheetView workbookViewId="0">
      <selection activeCell="H10" sqref="H10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20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19"/>
      <c r="F14" s="119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45107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6687977</v>
      </c>
      <c r="F22" s="59">
        <f>+F28+F31+F39+F36+F23+F26</f>
        <v>99.999999999999986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387681</v>
      </c>
      <c r="F28" s="64">
        <f>E28/E22*100</f>
        <v>5.7966856046305182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387681</v>
      </c>
      <c r="F29" s="64">
        <f>E29/E22*100</f>
        <v>5.7966856046305182</v>
      </c>
    </row>
    <row r="30" spans="1:6" hidden="1" x14ac:dyDescent="0.25">
      <c r="A30" s="65" t="s">
        <v>22</v>
      </c>
      <c r="B30" s="66"/>
      <c r="C30" s="66"/>
      <c r="D30" s="62">
        <v>5</v>
      </c>
      <c r="E30" s="63">
        <v>0</v>
      </c>
      <c r="F30" s="64">
        <f>E30/E22*100</f>
        <v>0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6166844</v>
      </c>
      <c r="F31" s="64">
        <f>E31/E22*100</f>
        <v>92.207912796350826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5620103</v>
      </c>
      <c r="F32" s="64">
        <f>E32/E22*100</f>
        <v>84.032929539081849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546741</v>
      </c>
      <c r="F33" s="64">
        <f>E33/E22*100</f>
        <v>8.1749832572689769</v>
      </c>
    </row>
    <row r="34" spans="1:7" x14ac:dyDescent="0.25">
      <c r="A34" s="60" t="s">
        <v>26</v>
      </c>
      <c r="B34" s="66"/>
      <c r="C34" s="66"/>
      <c r="D34" s="62">
        <v>12</v>
      </c>
      <c r="E34" s="63">
        <f>E35+E36+E37</f>
        <v>121614</v>
      </c>
      <c r="F34" s="64">
        <f>E34/E22*100</f>
        <v>1.8183974017853231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x14ac:dyDescent="0.25">
      <c r="A36" s="65" t="s">
        <v>28</v>
      </c>
      <c r="B36" s="66"/>
      <c r="C36" s="66"/>
      <c r="D36" s="62">
        <v>14</v>
      </c>
      <c r="E36" s="63">
        <v>121614</v>
      </c>
      <c r="F36" s="64">
        <f>E36/E22*100</f>
        <v>1.8183974017853231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11838</v>
      </c>
      <c r="F39" s="75">
        <f>E39/E22*100</f>
        <v>0.1770041972333338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52</v>
      </c>
      <c r="D46" s="146"/>
      <c r="E46" s="147">
        <f>F21</f>
        <v>45107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310755224</v>
      </c>
      <c r="D47" s="93">
        <v>117565274</v>
      </c>
      <c r="E47" s="92">
        <v>320928086</v>
      </c>
      <c r="F47" s="94">
        <v>121408168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45107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6668496172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1B8A-FF84-4E04-9826-7B05144CBF2A}">
  <sheetPr>
    <pageSetUpPr fitToPage="1"/>
  </sheetPr>
  <dimension ref="A1:G58"/>
  <sheetViews>
    <sheetView workbookViewId="0">
      <selection activeCell="K6" sqref="K6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22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21"/>
      <c r="F14" s="121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45138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6897452</v>
      </c>
      <c r="F22" s="59">
        <f>+F28+F31+F39+F36+F23+F26</f>
        <v>100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444173</v>
      </c>
      <c r="F28" s="64">
        <f>E28/E22*100</f>
        <v>6.4396678657568041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343904</v>
      </c>
      <c r="F29" s="64">
        <f>E29/E22*100</f>
        <v>4.9859571331558374</v>
      </c>
    </row>
    <row r="30" spans="1:6" x14ac:dyDescent="0.25">
      <c r="A30" s="65" t="s">
        <v>22</v>
      </c>
      <c r="B30" s="66"/>
      <c r="C30" s="66"/>
      <c r="D30" s="62">
        <v>5</v>
      </c>
      <c r="E30" s="63">
        <v>100269</v>
      </c>
      <c r="F30" s="64">
        <f>E30/E22*100</f>
        <v>1.4537107326009662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6205026</v>
      </c>
      <c r="F31" s="64">
        <f>E31/E22*100</f>
        <v>89.961133473636352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5657738</v>
      </c>
      <c r="F32" s="64">
        <f>E32/E22*100</f>
        <v>82.026493261569627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547288</v>
      </c>
      <c r="F33" s="64">
        <f>E33/E22*100</f>
        <v>7.934640212066717</v>
      </c>
    </row>
    <row r="34" spans="1:7" x14ac:dyDescent="0.25">
      <c r="A34" s="60" t="s">
        <v>26</v>
      </c>
      <c r="B34" s="66"/>
      <c r="C34" s="66"/>
      <c r="D34" s="62">
        <v>12</v>
      </c>
      <c r="E34" s="63">
        <f>E35+E36+E37</f>
        <v>237263</v>
      </c>
      <c r="F34" s="64">
        <f>E34/E22*100</f>
        <v>3.4398644600933794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x14ac:dyDescent="0.25">
      <c r="A36" s="65" t="s">
        <v>28</v>
      </c>
      <c r="B36" s="66"/>
      <c r="C36" s="66"/>
      <c r="D36" s="62">
        <v>14</v>
      </c>
      <c r="E36" s="63">
        <v>237263</v>
      </c>
      <c r="F36" s="64">
        <f>E36/E22*100</f>
        <v>3.4398644600933794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10990</v>
      </c>
      <c r="F39" s="75">
        <f>E39/E22*100</f>
        <v>0.15933420051346497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53</v>
      </c>
      <c r="D46" s="146"/>
      <c r="E46" s="147">
        <f>F21</f>
        <v>45138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232259642</v>
      </c>
      <c r="D47" s="93">
        <v>66599342</v>
      </c>
      <c r="E47" s="92">
        <v>240964581</v>
      </c>
      <c r="F47" s="94">
        <v>69054788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45138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6875593371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2937-F5C5-4156-B769-CAC9E71AAFF2}">
  <sheetPr>
    <pageSetUpPr fitToPage="1"/>
  </sheetPr>
  <dimension ref="A1:G58"/>
  <sheetViews>
    <sheetView tabSelected="1" workbookViewId="0">
      <selection activeCell="I6" sqref="I6"/>
    </sheetView>
  </sheetViews>
  <sheetFormatPr defaultColWidth="9.109375" defaultRowHeight="13.2" x14ac:dyDescent="0.25"/>
  <cols>
    <col min="1" max="2" width="18.33203125" style="2" customWidth="1"/>
    <col min="3" max="3" width="14.4414062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9.75" customHeight="1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42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7</v>
      </c>
      <c r="B11" s="25" t="s">
        <v>8</v>
      </c>
      <c r="C11" s="15"/>
      <c r="D11" s="26"/>
      <c r="E11" s="27" t="s">
        <v>9</v>
      </c>
      <c r="F11" s="28" t="s">
        <v>10</v>
      </c>
    </row>
    <row r="12" spans="1:6" x14ac:dyDescent="0.25">
      <c r="A12" s="29"/>
      <c r="B12" s="29"/>
      <c r="C12" s="15"/>
      <c r="D12" s="15"/>
      <c r="E12" s="23"/>
      <c r="F12" s="24"/>
    </row>
    <row r="13" spans="1:6" ht="12.75" customHeight="1" x14ac:dyDescent="0.25">
      <c r="A13" s="8" t="s">
        <v>11</v>
      </c>
      <c r="B13" s="28" t="s">
        <v>12</v>
      </c>
      <c r="C13" s="124"/>
      <c r="D13" s="15"/>
      <c r="E13" s="133"/>
      <c r="F13" s="133"/>
    </row>
    <row r="14" spans="1:6" ht="10.5" customHeight="1" x14ac:dyDescent="0.25">
      <c r="A14" s="12"/>
      <c r="B14" s="13"/>
      <c r="C14" s="30"/>
      <c r="D14" s="15"/>
      <c r="E14" s="123"/>
      <c r="F14" s="123"/>
    </row>
    <row r="15" spans="1:6" ht="12.75" customHeight="1" x14ac:dyDescent="0.25">
      <c r="A15" s="134"/>
      <c r="B15" s="134"/>
      <c r="C15" s="31"/>
      <c r="D15" s="15"/>
      <c r="E15" s="32"/>
      <c r="F15" s="32"/>
    </row>
    <row r="16" spans="1:6" x14ac:dyDescent="0.25">
      <c r="A16" s="33"/>
      <c r="B16" s="30"/>
      <c r="C16" s="15"/>
      <c r="D16" s="15"/>
      <c r="E16" s="32"/>
      <c r="F16" s="34"/>
    </row>
    <row r="17" spans="1:6" x14ac:dyDescent="0.25">
      <c r="A17" s="35"/>
      <c r="B17" s="36"/>
      <c r="C17" s="36"/>
      <c r="D17" s="36"/>
      <c r="E17" s="37"/>
      <c r="F17" s="15"/>
    </row>
    <row r="18" spans="1:6" ht="15.6" x14ac:dyDescent="0.25">
      <c r="A18" s="38" t="s">
        <v>13</v>
      </c>
      <c r="B18" s="39"/>
      <c r="C18" s="39"/>
      <c r="D18" s="40"/>
      <c r="E18" s="40"/>
      <c r="F18" s="40"/>
    </row>
    <row r="19" spans="1:6" ht="13.8" thickBot="1" x14ac:dyDescent="0.3">
      <c r="A19" s="41"/>
      <c r="B19" s="41"/>
      <c r="C19" s="41"/>
      <c r="D19" s="42"/>
      <c r="E19" s="42"/>
      <c r="F19" s="42"/>
    </row>
    <row r="20" spans="1:6" ht="39.6" x14ac:dyDescent="0.3">
      <c r="A20" s="43" t="s">
        <v>14</v>
      </c>
      <c r="B20" s="44"/>
      <c r="C20" s="45"/>
      <c r="D20" s="46" t="s">
        <v>15</v>
      </c>
      <c r="E20" s="47" t="s">
        <v>16</v>
      </c>
      <c r="F20" s="48" t="s">
        <v>17</v>
      </c>
    </row>
    <row r="21" spans="1:6" ht="13.8" thickBot="1" x14ac:dyDescent="0.3">
      <c r="A21" s="49"/>
      <c r="B21" s="50"/>
      <c r="C21" s="51"/>
      <c r="D21" s="52"/>
      <c r="E21" s="53" t="s">
        <v>18</v>
      </c>
      <c r="F21" s="54">
        <v>45169</v>
      </c>
    </row>
    <row r="22" spans="1:6" x14ac:dyDescent="0.25">
      <c r="A22" s="55" t="s">
        <v>19</v>
      </c>
      <c r="B22" s="56"/>
      <c r="C22" s="56"/>
      <c r="D22" s="57">
        <v>1</v>
      </c>
      <c r="E22" s="58">
        <f>+E28+E31+E39+E34+E23+E26</f>
        <v>7089075</v>
      </c>
      <c r="F22" s="59">
        <f>+F28+F31+F39+F36+F23+F26</f>
        <v>100.00000000000001</v>
      </c>
    </row>
    <row r="23" spans="1:6" ht="12.75" hidden="1" customHeight="1" x14ac:dyDescent="0.25">
      <c r="A23" s="60" t="s">
        <v>45</v>
      </c>
      <c r="B23" s="108"/>
      <c r="C23" s="108"/>
      <c r="D23" s="62">
        <v>2</v>
      </c>
      <c r="E23" s="63">
        <f>E25</f>
        <v>0</v>
      </c>
      <c r="F23" s="64">
        <f>E23/E22*100</f>
        <v>0</v>
      </c>
    </row>
    <row r="24" spans="1:6" ht="12.75" hidden="1" customHeight="1" x14ac:dyDescent="0.25">
      <c r="A24" s="60" t="s">
        <v>43</v>
      </c>
      <c r="B24" s="108"/>
      <c r="C24" s="108"/>
      <c r="D24" s="62"/>
      <c r="E24" s="63"/>
      <c r="F24" s="64"/>
    </row>
    <row r="25" spans="1:6" hidden="1" x14ac:dyDescent="0.25">
      <c r="A25" s="65" t="s">
        <v>44</v>
      </c>
      <c r="B25" s="108"/>
      <c r="C25" s="108"/>
      <c r="D25" s="62"/>
      <c r="E25" s="63">
        <v>0</v>
      </c>
      <c r="F25" s="64">
        <f>E25/E22*100</f>
        <v>0</v>
      </c>
    </row>
    <row r="26" spans="1:6" ht="25.5" hidden="1" customHeight="1" x14ac:dyDescent="0.25">
      <c r="A26" s="135" t="s">
        <v>46</v>
      </c>
      <c r="B26" s="136"/>
      <c r="C26" s="137"/>
      <c r="D26" s="62">
        <v>2</v>
      </c>
      <c r="E26" s="63">
        <f>E27</f>
        <v>0</v>
      </c>
      <c r="F26" s="64">
        <f>E26/E22*100</f>
        <v>0</v>
      </c>
    </row>
    <row r="27" spans="1:6" hidden="1" x14ac:dyDescent="0.25">
      <c r="A27" s="65" t="s">
        <v>44</v>
      </c>
      <c r="B27" s="66"/>
      <c r="C27" s="66"/>
      <c r="D27" s="62"/>
      <c r="E27" s="63">
        <v>0</v>
      </c>
      <c r="F27" s="64">
        <f>E27/E22*100</f>
        <v>0</v>
      </c>
    </row>
    <row r="28" spans="1:6" ht="12" customHeight="1" x14ac:dyDescent="0.25">
      <c r="A28" s="60" t="s">
        <v>20</v>
      </c>
      <c r="B28" s="61"/>
      <c r="C28" s="61"/>
      <c r="D28" s="62">
        <v>3</v>
      </c>
      <c r="E28" s="63">
        <f>E29+E30</f>
        <v>553568</v>
      </c>
      <c r="F28" s="64">
        <f>E28/E22*100</f>
        <v>7.808747967823729</v>
      </c>
    </row>
    <row r="29" spans="1:6" ht="13.5" customHeight="1" x14ac:dyDescent="0.25">
      <c r="A29" s="65" t="s">
        <v>21</v>
      </c>
      <c r="B29" s="66"/>
      <c r="C29" s="66"/>
      <c r="D29" s="62">
        <v>4</v>
      </c>
      <c r="E29" s="63">
        <v>353299</v>
      </c>
      <c r="F29" s="64">
        <f>E29/E22*100</f>
        <v>4.9837108508514856</v>
      </c>
    </row>
    <row r="30" spans="1:6" x14ac:dyDescent="0.25">
      <c r="A30" s="65" t="s">
        <v>22</v>
      </c>
      <c r="B30" s="66"/>
      <c r="C30" s="66"/>
      <c r="D30" s="62">
        <v>5</v>
      </c>
      <c r="E30" s="63">
        <v>200269</v>
      </c>
      <c r="F30" s="64">
        <f>E30/E22*100</f>
        <v>2.8250371169722421</v>
      </c>
    </row>
    <row r="31" spans="1:6" x14ac:dyDescent="0.25">
      <c r="A31" s="60" t="s">
        <v>23</v>
      </c>
      <c r="B31" s="66"/>
      <c r="C31" s="66"/>
      <c r="D31" s="62">
        <v>9</v>
      </c>
      <c r="E31" s="63">
        <f>E32+E33</f>
        <v>6287362</v>
      </c>
      <c r="F31" s="64">
        <f>E31/E22*100</f>
        <v>88.690865874602821</v>
      </c>
    </row>
    <row r="32" spans="1:6" x14ac:dyDescent="0.25">
      <c r="A32" s="65" t="s">
        <v>24</v>
      </c>
      <c r="B32" s="66"/>
      <c r="C32" s="66"/>
      <c r="D32" s="62">
        <v>10</v>
      </c>
      <c r="E32" s="63">
        <v>5829216</v>
      </c>
      <c r="F32" s="64">
        <f>E32/E22*100</f>
        <v>82.228160937781027</v>
      </c>
    </row>
    <row r="33" spans="1:7" x14ac:dyDescent="0.25">
      <c r="A33" s="65" t="s">
        <v>25</v>
      </c>
      <c r="B33" s="66"/>
      <c r="C33" s="66"/>
      <c r="D33" s="62">
        <v>11</v>
      </c>
      <c r="E33" s="63">
        <v>458146</v>
      </c>
      <c r="F33" s="64">
        <f>E33/E22*100</f>
        <v>6.4627049368218001</v>
      </c>
    </row>
    <row r="34" spans="1:7" x14ac:dyDescent="0.25">
      <c r="A34" s="60" t="s">
        <v>26</v>
      </c>
      <c r="B34" s="66"/>
      <c r="C34" s="66"/>
      <c r="D34" s="62">
        <v>12</v>
      </c>
      <c r="E34" s="63">
        <f>E35+E36+E37</f>
        <v>239922</v>
      </c>
      <c r="F34" s="64">
        <f>E34/E22*100</f>
        <v>3.3843907703050116</v>
      </c>
    </row>
    <row r="35" spans="1:7" hidden="1" x14ac:dyDescent="0.25">
      <c r="A35" s="65" t="s">
        <v>27</v>
      </c>
      <c r="B35" s="66"/>
      <c r="C35" s="66"/>
      <c r="D35" s="62">
        <v>13</v>
      </c>
      <c r="E35" s="63">
        <v>0</v>
      </c>
      <c r="F35" s="64">
        <f>E35/E22*100</f>
        <v>0</v>
      </c>
    </row>
    <row r="36" spans="1:7" x14ac:dyDescent="0.25">
      <c r="A36" s="65" t="s">
        <v>28</v>
      </c>
      <c r="B36" s="66"/>
      <c r="C36" s="66"/>
      <c r="D36" s="62">
        <v>14</v>
      </c>
      <c r="E36" s="63">
        <v>239922</v>
      </c>
      <c r="F36" s="64">
        <f>E36/E22*100</f>
        <v>3.3843907703050116</v>
      </c>
    </row>
    <row r="37" spans="1:7" hidden="1" x14ac:dyDescent="0.25">
      <c r="A37" s="65" t="s">
        <v>29</v>
      </c>
      <c r="B37" s="66"/>
      <c r="C37" s="66"/>
      <c r="D37" s="62">
        <v>15</v>
      </c>
      <c r="E37" s="63">
        <v>0</v>
      </c>
      <c r="F37" s="64">
        <f>E37/E22*100</f>
        <v>0</v>
      </c>
    </row>
    <row r="38" spans="1:7" ht="13.8" hidden="1" thickBot="1" x14ac:dyDescent="0.3">
      <c r="A38" s="67" t="s">
        <v>30</v>
      </c>
      <c r="B38" s="68"/>
      <c r="C38" s="68"/>
      <c r="D38" s="69">
        <v>24</v>
      </c>
      <c r="E38" s="70">
        <v>0</v>
      </c>
      <c r="F38" s="64" t="e">
        <f t="shared" ref="F38" si="0">E38/E37*100</f>
        <v>#DIV/0!</v>
      </c>
    </row>
    <row r="39" spans="1:7" ht="12.75" customHeight="1" thickBot="1" x14ac:dyDescent="0.3">
      <c r="A39" s="71" t="s">
        <v>31</v>
      </c>
      <c r="B39" s="72"/>
      <c r="C39" s="72"/>
      <c r="D39" s="73">
        <v>24</v>
      </c>
      <c r="E39" s="74">
        <v>8223</v>
      </c>
      <c r="F39" s="75">
        <f>E39/E22*100</f>
        <v>0.11599538726843771</v>
      </c>
    </row>
    <row r="40" spans="1:7" x14ac:dyDescent="0.25">
      <c r="A40" s="76"/>
      <c r="B40" s="77"/>
      <c r="C40" s="77"/>
      <c r="D40" s="78"/>
      <c r="E40" s="79"/>
      <c r="F40" s="80"/>
    </row>
    <row r="41" spans="1:7" x14ac:dyDescent="0.25">
      <c r="A41" s="76"/>
      <c r="B41" s="77"/>
      <c r="C41" s="77"/>
      <c r="D41" s="78"/>
      <c r="E41" s="79"/>
      <c r="F41" s="80"/>
    </row>
    <row r="42" spans="1:7" ht="15.6" x14ac:dyDescent="0.25">
      <c r="A42" s="81" t="s">
        <v>32</v>
      </c>
      <c r="B42" s="82"/>
      <c r="C42" s="82"/>
      <c r="D42" s="82"/>
      <c r="E42" s="82"/>
      <c r="F42" s="82"/>
    </row>
    <row r="43" spans="1:7" ht="13.8" thickBot="1" x14ac:dyDescent="0.3">
      <c r="B43" s="83"/>
      <c r="C43" s="83"/>
      <c r="D43" s="84"/>
      <c r="E43" s="85"/>
      <c r="F43" s="86"/>
    </row>
    <row r="44" spans="1:7" ht="20.25" customHeight="1" x14ac:dyDescent="0.25">
      <c r="A44" s="138" t="s">
        <v>33</v>
      </c>
      <c r="B44" s="141" t="s">
        <v>15</v>
      </c>
      <c r="C44" s="143" t="s">
        <v>34</v>
      </c>
      <c r="D44" s="144"/>
      <c r="E44" s="143" t="s">
        <v>35</v>
      </c>
      <c r="F44" s="144"/>
      <c r="G44" s="87"/>
    </row>
    <row r="45" spans="1:7" ht="20.25" customHeight="1" x14ac:dyDescent="0.25">
      <c r="A45" s="139"/>
      <c r="B45" s="142"/>
      <c r="C45" s="88" t="s">
        <v>36</v>
      </c>
      <c r="D45" s="89" t="s">
        <v>37</v>
      </c>
      <c r="E45" s="88" t="s">
        <v>36</v>
      </c>
      <c r="F45" s="89" t="s">
        <v>37</v>
      </c>
    </row>
    <row r="46" spans="1:7" ht="15" customHeight="1" thickBot="1" x14ac:dyDescent="0.3">
      <c r="A46" s="140"/>
      <c r="B46" s="128"/>
      <c r="C46" s="145" t="s">
        <v>54</v>
      </c>
      <c r="D46" s="146"/>
      <c r="E46" s="147">
        <f>F21</f>
        <v>45169</v>
      </c>
      <c r="F46" s="148"/>
    </row>
    <row r="47" spans="1:7" ht="12.75" customHeight="1" thickBot="1" x14ac:dyDescent="0.3">
      <c r="A47" s="90" t="s">
        <v>4</v>
      </c>
      <c r="B47" s="91">
        <v>1</v>
      </c>
      <c r="C47" s="92">
        <v>239764976</v>
      </c>
      <c r="D47" s="93">
        <v>89707613</v>
      </c>
      <c r="E47" s="92">
        <v>249457883</v>
      </c>
      <c r="F47" s="94">
        <v>93341114</v>
      </c>
    </row>
    <row r="48" spans="1:7" x14ac:dyDescent="0.25">
      <c r="A48" s="76"/>
      <c r="B48" s="83"/>
      <c r="C48" s="95"/>
      <c r="D48" s="95"/>
      <c r="E48" s="95"/>
      <c r="F48" s="95"/>
    </row>
    <row r="49" spans="1:6" x14ac:dyDescent="0.25">
      <c r="A49" s="76"/>
      <c r="B49" s="83"/>
      <c r="C49" s="83"/>
      <c r="D49" s="84"/>
      <c r="E49" s="85"/>
      <c r="F49" s="86"/>
    </row>
    <row r="50" spans="1:6" ht="15.6" x14ac:dyDescent="0.25">
      <c r="A50" s="81" t="s">
        <v>38</v>
      </c>
      <c r="B50" s="83"/>
      <c r="C50" s="83"/>
      <c r="D50" s="84"/>
      <c r="E50" s="85"/>
      <c r="F50" s="86"/>
    </row>
    <row r="51" spans="1:6" x14ac:dyDescent="0.25">
      <c r="A51" s="76"/>
      <c r="B51" s="83"/>
      <c r="C51" s="96"/>
      <c r="D51" s="96"/>
    </row>
    <row r="52" spans="1:6" ht="3" customHeight="1" thickBot="1" x14ac:dyDescent="0.3"/>
    <row r="53" spans="1:6" ht="24" customHeight="1" x14ac:dyDescent="0.25">
      <c r="A53" s="125" t="s">
        <v>33</v>
      </c>
      <c r="B53" s="127" t="s">
        <v>15</v>
      </c>
      <c r="C53" s="129" t="s">
        <v>39</v>
      </c>
      <c r="D53" s="130"/>
      <c r="E53" s="97"/>
      <c r="F53" s="97"/>
    </row>
    <row r="54" spans="1:6" ht="12.75" customHeight="1" thickBot="1" x14ac:dyDescent="0.3">
      <c r="A54" s="126"/>
      <c r="B54" s="128"/>
      <c r="C54" s="98" t="s">
        <v>40</v>
      </c>
      <c r="D54" s="99">
        <f>F21</f>
        <v>45169</v>
      </c>
      <c r="E54" s="32"/>
      <c r="F54" s="100"/>
    </row>
    <row r="55" spans="1:6" ht="13.8" thickBot="1" x14ac:dyDescent="0.3">
      <c r="A55" s="90" t="s">
        <v>4</v>
      </c>
      <c r="B55" s="101">
        <v>1</v>
      </c>
      <c r="C55" s="131">
        <v>7062687750</v>
      </c>
      <c r="D55" s="132"/>
      <c r="E55" s="102"/>
      <c r="F55" s="100"/>
    </row>
    <row r="56" spans="1:6" x14ac:dyDescent="0.25">
      <c r="A56" s="76"/>
      <c r="B56" s="84"/>
      <c r="C56" s="103"/>
      <c r="D56" s="103"/>
      <c r="E56" s="102"/>
      <c r="F56" s="100"/>
    </row>
    <row r="57" spans="1:6" x14ac:dyDescent="0.25">
      <c r="C57" s="32"/>
      <c r="D57" s="32"/>
      <c r="E57" s="102"/>
      <c r="F57" s="102"/>
    </row>
    <row r="58" spans="1:6" ht="52.8" x14ac:dyDescent="0.3">
      <c r="A58" s="104" t="s">
        <v>41</v>
      </c>
      <c r="B58" s="105"/>
      <c r="C58" s="105"/>
      <c r="D58" s="106"/>
      <c r="E58" s="106"/>
      <c r="F58" s="107"/>
    </row>
  </sheetData>
  <mergeCells count="13">
    <mergeCell ref="A53:A54"/>
    <mergeCell ref="B53:B54"/>
    <mergeCell ref="C53:D53"/>
    <mergeCell ref="C55:D55"/>
    <mergeCell ref="E13:F13"/>
    <mergeCell ref="A15:B15"/>
    <mergeCell ref="A26:C26"/>
    <mergeCell ref="A44:A46"/>
    <mergeCell ref="B44:B46"/>
    <mergeCell ref="C44:D44"/>
    <mergeCell ref="E44:F44"/>
    <mergeCell ref="C46:D46"/>
    <mergeCell ref="E46:F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2023-09-06T13:02:23Z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2020-11-24T09:24:06Z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b36c3c27-3b5e-4f5a-b6c9-a10b25d62cc0</vt:lpwstr>
  </property>
  <property fmtid="{D5CDD505-2E9C-101B-9397-08002B2CF9AE}" pid="8" name="MSIP_Label_2a6524ed-fb1a-49fd-bafe-15c5e5ffd047_ContentBits">
    <vt:lpwstr>0</vt:lpwstr>
  </property>
</Properties>
</file>