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845" firstSheet="7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5" i="26" l="1"/>
  <c r="E22" i="26"/>
  <c r="E21" i="26"/>
  <c r="F43" i="26" s="1"/>
  <c r="F23" i="26" l="1"/>
  <c r="F26" i="26"/>
  <c r="F30" i="26"/>
  <c r="F32" i="26"/>
  <c r="F34" i="26"/>
  <c r="F36" i="26"/>
  <c r="F38" i="26"/>
  <c r="F40" i="26"/>
  <c r="F42" i="26"/>
  <c r="F44" i="26"/>
  <c r="F24" i="26"/>
  <c r="F27" i="26"/>
  <c r="F25" i="26" s="1"/>
  <c r="F29" i="26"/>
  <c r="F28" i="26" s="1"/>
  <c r="F33" i="26"/>
  <c r="F35" i="26"/>
  <c r="F37" i="26"/>
  <c r="F39" i="26"/>
  <c r="F41" i="26"/>
  <c r="E25" i="25"/>
  <c r="E22" i="25"/>
  <c r="F22" i="26" l="1"/>
  <c r="F31" i="26"/>
  <c r="E21" i="25"/>
  <c r="F43" i="25" s="1"/>
  <c r="F32" i="25"/>
  <c r="F40" i="25"/>
  <c r="F27" i="25"/>
  <c r="F37" i="25"/>
  <c r="E25" i="24"/>
  <c r="E22" i="24"/>
  <c r="F21" i="26" l="1"/>
  <c r="F41" i="25"/>
  <c r="F33" i="25"/>
  <c r="F44" i="25"/>
  <c r="F36" i="25"/>
  <c r="F26" i="25"/>
  <c r="F25" i="25" s="1"/>
  <c r="F39" i="25"/>
  <c r="F35" i="25"/>
  <c r="F29" i="25"/>
  <c r="F24" i="25"/>
  <c r="F42" i="25"/>
  <c r="F38" i="25"/>
  <c r="F34" i="25"/>
  <c r="F31" i="25" s="1"/>
  <c r="F30" i="25"/>
  <c r="F23" i="25"/>
  <c r="E21" i="24"/>
  <c r="F43" i="24" s="1"/>
  <c r="F26" i="24"/>
  <c r="F32" i="24"/>
  <c r="F36" i="24"/>
  <c r="F40" i="24"/>
  <c r="F44" i="24"/>
  <c r="F27" i="24"/>
  <c r="F25" i="24" s="1"/>
  <c r="F33" i="24"/>
  <c r="F37" i="24"/>
  <c r="F41" i="24"/>
  <c r="F37" i="23"/>
  <c r="F27" i="23"/>
  <c r="F25" i="23"/>
  <c r="F24" i="23"/>
  <c r="F23" i="23"/>
  <c r="F22" i="23"/>
  <c r="F22" i="25" l="1"/>
  <c r="F28" i="25"/>
  <c r="F39" i="24"/>
  <c r="F35" i="24"/>
  <c r="F29" i="24"/>
  <c r="F28" i="24" s="1"/>
  <c r="F24" i="24"/>
  <c r="F42" i="24"/>
  <c r="F38" i="24"/>
  <c r="F34" i="24"/>
  <c r="F30" i="24"/>
  <c r="F23" i="24"/>
  <c r="F22" i="24" s="1"/>
  <c r="F31" i="24"/>
  <c r="E25" i="23"/>
  <c r="E22" i="23"/>
  <c r="F21" i="25" l="1"/>
  <c r="F21" i="24"/>
  <c r="E21" i="23"/>
  <c r="F44" i="23" s="1"/>
  <c r="F26" i="23"/>
  <c r="F36" i="23"/>
  <c r="F37" i="22"/>
  <c r="F27" i="22"/>
  <c r="F25" i="22"/>
  <c r="F24" i="22"/>
  <c r="F23" i="22"/>
  <c r="F22" i="22"/>
  <c r="F40" i="23" l="1"/>
  <c r="F32" i="23"/>
  <c r="F39" i="23"/>
  <c r="F33" i="23"/>
  <c r="F42" i="23"/>
  <c r="F38" i="23"/>
  <c r="F34" i="23"/>
  <c r="F31" i="23" s="1"/>
  <c r="F30" i="23"/>
  <c r="F29" i="23"/>
  <c r="F41" i="23"/>
  <c r="F35" i="23"/>
  <c r="F43" i="23"/>
  <c r="F28" i="23"/>
  <c r="E25" i="22"/>
  <c r="E22" i="22"/>
  <c r="F21" i="23" l="1"/>
  <c r="E21" i="22"/>
  <c r="F44" i="22" s="1"/>
  <c r="F33" i="22"/>
  <c r="F36" i="22"/>
  <c r="E25" i="21"/>
  <c r="E22" i="21"/>
  <c r="F26" i="22" l="1"/>
  <c r="F35" i="22"/>
  <c r="F40" i="22"/>
  <c r="F32" i="22"/>
  <c r="F41" i="22"/>
  <c r="F43" i="22"/>
  <c r="F42" i="22"/>
  <c r="F38" i="22"/>
  <c r="F34" i="22"/>
  <c r="F31" i="22" s="1"/>
  <c r="F30" i="22"/>
  <c r="F29" i="22"/>
  <c r="F39" i="22"/>
  <c r="E21" i="21"/>
  <c r="F43" i="21" s="1"/>
  <c r="F37" i="21"/>
  <c r="E25" i="20"/>
  <c r="E22" i="20"/>
  <c r="F28" i="22" l="1"/>
  <c r="F40" i="21"/>
  <c r="F27" i="21"/>
  <c r="F32" i="21"/>
  <c r="F41" i="21"/>
  <c r="F33" i="21"/>
  <c r="F44" i="21"/>
  <c r="F36" i="21"/>
  <c r="F26" i="21"/>
  <c r="F25" i="21" s="1"/>
  <c r="F39" i="21"/>
  <c r="F35" i="21"/>
  <c r="F29" i="21"/>
  <c r="F24" i="21"/>
  <c r="F42" i="21"/>
  <c r="F38" i="21"/>
  <c r="F34" i="21"/>
  <c r="F31" i="21" s="1"/>
  <c r="F30" i="21"/>
  <c r="F23" i="21"/>
  <c r="E21" i="20"/>
  <c r="F44" i="20" s="1"/>
  <c r="E25" i="19"/>
  <c r="E22" i="19"/>
  <c r="E21" i="19" s="1"/>
  <c r="F21" i="22" l="1"/>
  <c r="F22" i="21"/>
  <c r="F28" i="21"/>
  <c r="F40" i="20"/>
  <c r="F26" i="20"/>
  <c r="F36" i="20"/>
  <c r="F39" i="20"/>
  <c r="F32" i="20"/>
  <c r="F29" i="20"/>
  <c r="F33" i="20"/>
  <c r="F24" i="20"/>
  <c r="F41" i="20"/>
  <c r="F42" i="20"/>
  <c r="F38" i="20"/>
  <c r="F34" i="20"/>
  <c r="F30" i="20"/>
  <c r="F23" i="20"/>
  <c r="F22" i="20" s="1"/>
  <c r="F35" i="20"/>
  <c r="F43" i="20"/>
  <c r="F27" i="20"/>
  <c r="F37" i="20"/>
  <c r="F44" i="19"/>
  <c r="F41" i="19"/>
  <c r="F37" i="19"/>
  <c r="F33" i="19"/>
  <c r="F27" i="19"/>
  <c r="F24" i="19"/>
  <c r="F43" i="19"/>
  <c r="F39" i="19"/>
  <c r="F35" i="19"/>
  <c r="F29" i="19"/>
  <c r="F23" i="19"/>
  <c r="F26" i="19"/>
  <c r="F30" i="19"/>
  <c r="F32" i="19"/>
  <c r="F34" i="19"/>
  <c r="F36" i="19"/>
  <c r="F38" i="19"/>
  <c r="F40" i="19"/>
  <c r="F42" i="19"/>
  <c r="E25" i="18"/>
  <c r="E22" i="18"/>
  <c r="F21" i="21" l="1"/>
  <c r="F25" i="20"/>
  <c r="F31" i="20"/>
  <c r="F28" i="20"/>
  <c r="F28" i="19"/>
  <c r="F22" i="19"/>
  <c r="F25" i="19"/>
  <c r="F31" i="19"/>
  <c r="E21" i="18"/>
  <c r="F43" i="18" s="1"/>
  <c r="F37" i="18"/>
  <c r="E25" i="17"/>
  <c r="E22" i="17"/>
  <c r="F21" i="20" l="1"/>
  <c r="F21" i="19"/>
  <c r="F40" i="18"/>
  <c r="F27" i="18"/>
  <c r="F32" i="18"/>
  <c r="F31" i="18" s="1"/>
  <c r="F41" i="18"/>
  <c r="F33" i="18"/>
  <c r="F44" i="18"/>
  <c r="F36" i="18"/>
  <c r="F26" i="18"/>
  <c r="F25" i="18" s="1"/>
  <c r="F39" i="18"/>
  <c r="F35" i="18"/>
  <c r="F29" i="18"/>
  <c r="F24" i="18"/>
  <c r="F42" i="18"/>
  <c r="F38" i="18"/>
  <c r="F34" i="18"/>
  <c r="F30" i="18"/>
  <c r="F23" i="18"/>
  <c r="E21" i="17"/>
  <c r="F44" i="17" s="1"/>
  <c r="F26" i="17"/>
  <c r="F34" i="17"/>
  <c r="F38" i="17"/>
  <c r="F42" i="17"/>
  <c r="F27" i="17"/>
  <c r="F25" i="17" s="1"/>
  <c r="F33" i="17"/>
  <c r="F37" i="17"/>
  <c r="F41" i="17"/>
  <c r="F32" i="17"/>
  <c r="F31" i="17" s="1"/>
  <c r="E25" i="16"/>
  <c r="E22" i="16"/>
  <c r="E21" i="16"/>
  <c r="F43" i="16" s="1"/>
  <c r="F22" i="18" l="1"/>
  <c r="F28" i="18"/>
  <c r="F43" i="17"/>
  <c r="F39" i="17"/>
  <c r="F35" i="17"/>
  <c r="F29" i="17"/>
  <c r="F24" i="17"/>
  <c r="F40" i="17"/>
  <c r="F36" i="17"/>
  <c r="F30" i="17"/>
  <c r="F23" i="17"/>
  <c r="F22" i="17" s="1"/>
  <c r="F23" i="16"/>
  <c r="F26" i="16"/>
  <c r="F30" i="16"/>
  <c r="F32" i="16"/>
  <c r="F34" i="16"/>
  <c r="F36" i="16"/>
  <c r="F38" i="16"/>
  <c r="F40" i="16"/>
  <c r="F42" i="16"/>
  <c r="F44" i="16"/>
  <c r="F24" i="16"/>
  <c r="F27" i="16"/>
  <c r="F25" i="16" s="1"/>
  <c r="F29" i="16"/>
  <c r="F28" i="16" s="1"/>
  <c r="F33" i="16"/>
  <c r="F35" i="16"/>
  <c r="F37" i="16"/>
  <c r="F39" i="16"/>
  <c r="F41" i="16"/>
  <c r="E25" i="15"/>
  <c r="E22" i="15"/>
  <c r="F21" i="18" l="1"/>
  <c r="F28" i="17"/>
  <c r="F21" i="17" s="1"/>
  <c r="F22" i="16"/>
  <c r="F31" i="16"/>
  <c r="E21" i="15"/>
  <c r="F43" i="15" s="1"/>
  <c r="F23" i="15"/>
  <c r="F26" i="15"/>
  <c r="F30" i="15"/>
  <c r="F32" i="15"/>
  <c r="F34" i="15"/>
  <c r="F36" i="15"/>
  <c r="F38" i="15"/>
  <c r="F40" i="15"/>
  <c r="F42" i="15"/>
  <c r="F44" i="15"/>
  <c r="F24" i="15"/>
  <c r="F27" i="15"/>
  <c r="F25" i="15" s="1"/>
  <c r="F29" i="15"/>
  <c r="F28" i="15" s="1"/>
  <c r="F33" i="15"/>
  <c r="F35" i="15"/>
  <c r="F37" i="15"/>
  <c r="F39" i="15"/>
  <c r="F41" i="15"/>
  <c r="F21" i="16" l="1"/>
  <c r="F22" i="15"/>
  <c r="F31" i="15"/>
  <c r="F21" i="15" l="1"/>
</calcChain>
</file>

<file path=xl/sharedStrings.xml><?xml version="1.0" encoding="utf-8"?>
<sst xmlns="http://schemas.openxmlformats.org/spreadsheetml/2006/main" count="672" uniqueCount="63">
  <si>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</si>
  <si>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</si>
  <si>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</si>
  <si>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 xml:space="preserve">Raiffeisen realitní fond </t>
  </si>
  <si>
    <t>ISIN</t>
  </si>
  <si>
    <t>CZ0008475100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</si>
  <si>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</si>
  <si>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</si>
  <si>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</si>
  <si>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</si>
  <si>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</si>
  <si>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</si>
  <si>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</si>
  <si>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</si>
  <si>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</si>
  <si>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</si>
  <si>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</si>
  <si>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</si>
  <si>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</si>
  <si>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</si>
  <si>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</si>
  <si>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</si>
  <si>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</si>
  <si>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</si>
  <si>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</si>
  <si>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nebankovními subjekty - splatné na požádání</t>
  </si>
  <si>
    <t>Pohledávky za nebankovními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</si>
  <si>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</si>
  <si>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</si>
  <si>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</si>
  <si>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</si>
  <si>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</si>
  <si>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</si>
  <si>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</si>
  <si>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vlivem</t>
  </si>
  <si>
    <t>Účasti s podstatním vlivem - v bankách</t>
  </si>
  <si>
    <t>Účasti s rozhodujícím vlivem</t>
  </si>
  <si>
    <t>Účasti s rozhodujícím vlivem - v bankách</t>
  </si>
  <si>
    <t>Dlouhodobý nehmotný majetek</t>
  </si>
  <si>
    <t>z toho zřizovací výdaje</t>
  </si>
  <si>
    <t>z toho goodwill</t>
  </si>
  <si>
    <t>Dlouhodobý hmotný majetek</t>
  </si>
  <si>
    <t>z toho pozemky a budovy pro provozní činnost</t>
  </si>
  <si>
    <t>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</si>
  <si>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</si>
  <si>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</si>
  <si>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</si>
  <si>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</si>
  <si>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</si>
  <si>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</si>
  <si>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</si>
  <si>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- 31.1.2019</t>
  </si>
  <si>
    <t>za období 1.2. - 28.2.2019</t>
  </si>
  <si>
    <t>za období 1.3. - 31.3.2019</t>
  </si>
  <si>
    <t>za období 1.4. - 30.4.2019</t>
  </si>
  <si>
    <t>za období 1.5. - 31.5.2019</t>
  </si>
  <si>
    <t>za období 1.6. - 30.6.2019</t>
  </si>
  <si>
    <t>za období 1.7. - 31.7.2019</t>
  </si>
  <si>
    <t>za období 1.8. - 31.8.2019</t>
  </si>
  <si>
    <t>za období 1.9. - 30.9.2019</t>
  </si>
  <si>
    <t>za období 1.10. - 31.10.2019</t>
  </si>
  <si>
    <t>za období 1.11. - 30.11.2019</t>
  </si>
  <si>
    <t>za období 1.12.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</si>
</sst>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9"/>
      <name val="Arial"/>
      <family val="2"/>
    </font>
    <font>
      <b/>
      <sz val="12"/>
      <name val="Arial CE"/>
      <family val="2"/>
      <charset val="238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9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6" fillId="0" borderId="0" xfId="0" applyFont="1" applyFill="1" applyBorder="1" applyAlignment="1" applyProtection="1">
      <alignment horizontal="left" vertical="center"/>
      <protection hidden="1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/>
    </xf>
    <xf numFmtId="0" fontId="9" fillId="0" borderId="0" xfId="1" applyFont="1" applyBorder="1" applyAlignment="1">
      <alignment horizontal="left" vertical="center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Fill="1" applyBorder="1" applyAlignment="1">
      <alignment vertical="center"/>
    </xf>
    <xf numFmtId="4" fontId="4" fillId="0" borderId="23" xfId="1" applyNumberFormat="1" applyFont="1" applyFill="1" applyBorder="1" applyAlignment="1" applyProtection="1">
      <alignment horizontal="right" vertical="center" wrapText="1" indent="2"/>
    </xf>
    <xf numFmtId="3" fontId="1" fillId="0" borderId="0" xfId="1" applyNumberFormat="1" applyFill="1"/>
    <xf numFmtId="0" fontId="1" fillId="0" borderId="24" xfId="1" applyFont="1" applyFill="1" applyBorder="1" applyAlignment="1">
      <alignment vertical="center"/>
    </xf>
    <xf numFmtId="3" fontId="4" fillId="0" borderId="25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6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7" xfId="1" applyFont="1" applyFill="1" applyBorder="1" applyAlignment="1">
      <alignment horizontal="left" vertical="center" indent="2"/>
    </xf>
    <xf numFmtId="0" fontId="1" fillId="0" borderId="28" xfId="1" applyFont="1" applyFill="1" applyBorder="1" applyAlignment="1">
      <alignment horizontal="left" vertical="center" indent="1"/>
    </xf>
    <xf numFmtId="0" fontId="1" fillId="0" borderId="29" xfId="1" applyFont="1" applyFill="1" applyBorder="1" applyAlignment="1">
      <alignment vertical="center"/>
    </xf>
    <xf numFmtId="0" fontId="18" fillId="0" borderId="30" xfId="1" applyFont="1" applyFill="1" applyBorder="1" applyAlignment="1" applyProtection="1">
      <alignment horizontal="center" vertical="center" wrapText="1"/>
    </xf>
    <xf numFmtId="3" fontId="4" fillId="0" borderId="3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Fill="1" applyBorder="1" applyAlignment="1">
      <alignment vertical="center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ill="1" applyBorder="1"/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5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7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4" fontId="10" fillId="0" borderId="0" xfId="1" applyNumberFormat="1" applyFont="1" applyFill="1" applyBorder="1" applyAlignment="1" applyProtection="1">
      <alignment vertical="center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39" xfId="1" applyFont="1" applyFill="1" applyBorder="1" applyAlignment="1">
      <alignment horizontal="left" vertical="center" indent="2"/>
    </xf>
    <xf numFmtId="0" fontId="18" fillId="0" borderId="40" xfId="1" applyFont="1" applyFill="1" applyBorder="1" applyAlignment="1" applyProtection="1">
      <alignment horizontal="center" vertical="center" wrapText="1"/>
    </xf>
    <xf numFmtId="3" fontId="4" fillId="0" borderId="5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0" xfId="1" applyBorder="1" applyAlignment="1">
      <alignment horizontal="left" wrapText="1"/>
    </xf>
    <xf numFmtId="3" fontId="1" fillId="0" borderId="38" xfId="1" applyNumberFormat="1" applyFill="1" applyBorder="1" applyAlignment="1">
      <alignment horizontal="right" indent="1"/>
    </xf>
    <xf numFmtId="3" fontId="1" fillId="0" borderId="2" xfId="1" applyNumberFormat="1" applyFill="1" applyBorder="1" applyAlignment="1">
      <alignment horizontal="right" indent="1"/>
    </xf>
    <xf numFmtId="3" fontId="1" fillId="0" borderId="3" xfId="1" applyNumberFormat="1" applyFill="1" applyBorder="1" applyAlignment="1">
      <alignment horizontal="right" inden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4" fontId="4" fillId="0" borderId="41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Fill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3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4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6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37" workbookViewId="0">
      <selection activeCell="J45" sqref="J4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08"/>
      <c r="F13" s="108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43496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1097183</v>
      </c>
      <c r="F21" s="63">
        <f>+F22+F28+F31+F44+F25+F37+F35</f>
        <v>99.999999999999986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556860</v>
      </c>
      <c r="F22" s="68">
        <f>+F23+F24</f>
        <v>50.753611749361767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124519</v>
      </c>
      <c r="F23" s="71">
        <f>E23/E21*100</f>
        <v>11.348972778469953</v>
      </c>
    </row>
    <row r="24" spans="1:8" s="58" customFormat="1" x14ac:dyDescent="0.2">
      <c r="A24" s="69" t="s">
        <v>23</v>
      </c>
      <c r="B24" s="70"/>
      <c r="C24" s="70"/>
      <c r="D24" s="66">
        <v>4</v>
      </c>
      <c r="E24" s="67">
        <v>432341</v>
      </c>
      <c r="F24" s="71">
        <f>E24/E21*100</f>
        <v>39.404638970891817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249150</v>
      </c>
      <c r="F25" s="68">
        <f>F27+F26</f>
        <v>22.708153516778879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249150</v>
      </c>
      <c r="F27" s="68">
        <f>E27/E21*100</f>
        <v>22.708153516778879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">
      <c r="A37" s="64" t="s">
        <v>36</v>
      </c>
      <c r="B37" s="70"/>
      <c r="C37" s="70"/>
      <c r="D37" s="66">
        <v>17</v>
      </c>
      <c r="E37" s="67">
        <v>291173</v>
      </c>
      <c r="F37" s="68">
        <f>E37/$E$21*100</f>
        <v>26.538234733859344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6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hidden="1" thickBot="1" x14ac:dyDescent="0.25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51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110298846</v>
      </c>
      <c r="D53" s="110">
        <v>0</v>
      </c>
      <c r="E53" s="109">
        <v>117236643</v>
      </c>
      <c r="F53" s="111">
        <v>0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37" workbookViewId="0">
      <selection activeCell="H9" sqref="H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21"/>
      <c r="F13" s="121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43769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1919403</v>
      </c>
      <c r="F21" s="63">
        <f>+F22+F28+F31+F44+F25+F37+F35</f>
        <v>100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736354</v>
      </c>
      <c r="F22" s="68">
        <f>+F23+F24</f>
        <v>38.363699546160966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63998</v>
      </c>
      <c r="F23" s="71">
        <f>E23/E21*100</f>
        <v>3.3342659149746039</v>
      </c>
    </row>
    <row r="24" spans="1:8" s="58" customFormat="1" x14ac:dyDescent="0.2">
      <c r="A24" s="69" t="s">
        <v>23</v>
      </c>
      <c r="B24" s="70"/>
      <c r="C24" s="70"/>
      <c r="D24" s="66">
        <v>4</v>
      </c>
      <c r="E24" s="67">
        <v>672356</v>
      </c>
      <c r="F24" s="71">
        <f>E24/E21*100</f>
        <v>35.029433631186365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485920</v>
      </c>
      <c r="F25" s="68">
        <f>F27+F26</f>
        <v>25.316205090853771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485920</v>
      </c>
      <c r="F27" s="68">
        <f>E27/E21*100</f>
        <v>25.316205090853771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ht="13.5" thickBot="1" x14ac:dyDescent="0.25">
      <c r="A37" s="77" t="s">
        <v>36</v>
      </c>
      <c r="B37" s="78"/>
      <c r="C37" s="78"/>
      <c r="D37" s="79">
        <v>17</v>
      </c>
      <c r="E37" s="80">
        <v>697129</v>
      </c>
      <c r="F37" s="81">
        <f>E37/$E$21*100</f>
        <v>36.320095362985263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11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hidden="1" thickBot="1" x14ac:dyDescent="0.25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60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0</v>
      </c>
      <c r="D53" s="110">
        <v>674219</v>
      </c>
      <c r="E53" s="109">
        <v>0</v>
      </c>
      <c r="F53" s="111">
        <v>727954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19" workbookViewId="0">
      <selection activeCell="H46" sqref="H4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22"/>
      <c r="F13" s="122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43799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1946899</v>
      </c>
      <c r="F21" s="63">
        <f>+F22+F28+F31+F44+F25+F37+F35</f>
        <v>100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737476</v>
      </c>
      <c r="F22" s="68">
        <f>+F23+F24</f>
        <v>37.87952020109929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37403</v>
      </c>
      <c r="F23" s="71">
        <f>E23/E21*100</f>
        <v>1.9211576974460414</v>
      </c>
    </row>
    <row r="24" spans="1:8" s="58" customFormat="1" x14ac:dyDescent="0.2">
      <c r="A24" s="69" t="s">
        <v>23</v>
      </c>
      <c r="B24" s="70"/>
      <c r="C24" s="70"/>
      <c r="D24" s="66">
        <v>4</v>
      </c>
      <c r="E24" s="67">
        <v>700073</v>
      </c>
      <c r="F24" s="71">
        <f>E24/E21*100</f>
        <v>35.958362503653248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486365</v>
      </c>
      <c r="F25" s="68">
        <f>F27+F26</f>
        <v>24.981521897129745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486365</v>
      </c>
      <c r="F27" s="68">
        <f>E27/E21*100</f>
        <v>24.981521897129745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ht="13.5" thickBot="1" x14ac:dyDescent="0.25">
      <c r="A37" s="77" t="s">
        <v>36</v>
      </c>
      <c r="B37" s="78"/>
      <c r="C37" s="78"/>
      <c r="D37" s="79">
        <v>17</v>
      </c>
      <c r="E37" s="80">
        <v>723058</v>
      </c>
      <c r="F37" s="81">
        <f>E37/$E$21*100</f>
        <v>37.138957901770972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11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hidden="1" thickBot="1" x14ac:dyDescent="0.25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61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0</v>
      </c>
      <c r="D53" s="110">
        <v>2051932</v>
      </c>
      <c r="E53" s="109">
        <v>0</v>
      </c>
      <c r="F53" s="111">
        <v>2219575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workbookViewId="0">
      <selection activeCell="G48" sqref="G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23"/>
      <c r="F13" s="123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43830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1928805</v>
      </c>
      <c r="F21" s="63">
        <f>+F22+F28+F31+F44+F25+F37+F35</f>
        <v>100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720679</v>
      </c>
      <c r="F22" s="68">
        <f>+F23+F24</f>
        <v>37.364015543302713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65192</v>
      </c>
      <c r="F23" s="71">
        <f>E23/E21*100</f>
        <v>3.3799165804734024</v>
      </c>
    </row>
    <row r="24" spans="1:8" s="58" customFormat="1" x14ac:dyDescent="0.2">
      <c r="A24" s="69" t="s">
        <v>23</v>
      </c>
      <c r="B24" s="70"/>
      <c r="C24" s="70"/>
      <c r="D24" s="66">
        <v>4</v>
      </c>
      <c r="E24" s="67">
        <v>655487</v>
      </c>
      <c r="F24" s="71">
        <f>E24/E21*100</f>
        <v>33.984098962829314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502619</v>
      </c>
      <c r="F25" s="68">
        <f>F27+F26</f>
        <v>26.058569943566095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502619</v>
      </c>
      <c r="F27" s="68">
        <f>E27/E21*100</f>
        <v>26.058569943566095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ht="13.5" thickBot="1" x14ac:dyDescent="0.25">
      <c r="A37" s="77" t="s">
        <v>36</v>
      </c>
      <c r="B37" s="78"/>
      <c r="C37" s="78"/>
      <c r="D37" s="79">
        <v>17</v>
      </c>
      <c r="E37" s="80">
        <v>705507</v>
      </c>
      <c r="F37" s="81">
        <f>E37/$E$21*100</f>
        <v>36.577414513131188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11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hidden="1" thickBot="1" x14ac:dyDescent="0.25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62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0</v>
      </c>
      <c r="D53" s="110">
        <v>12256071</v>
      </c>
      <c r="E53" s="109">
        <v>0</v>
      </c>
      <c r="F53" s="111">
        <v>13444910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51" workbookViewId="0">
      <selection activeCell="J45" sqref="J4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12"/>
      <c r="F13" s="112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43524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1285871</v>
      </c>
      <c r="F21" s="63">
        <f>+F22+F28+F31+F44+F25+F37+F35</f>
        <v>100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744138</v>
      </c>
      <c r="F22" s="68">
        <f>+F23+F24</f>
        <v>57.870346247796235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169111</v>
      </c>
      <c r="F23" s="71">
        <f>E23/E21*100</f>
        <v>13.151474759132137</v>
      </c>
    </row>
    <row r="24" spans="1:8" s="58" customFormat="1" x14ac:dyDescent="0.2">
      <c r="A24" s="69" t="s">
        <v>23</v>
      </c>
      <c r="B24" s="70"/>
      <c r="C24" s="70"/>
      <c r="D24" s="66">
        <v>4</v>
      </c>
      <c r="E24" s="67">
        <v>575027</v>
      </c>
      <c r="F24" s="71">
        <f>E24/E21*100</f>
        <v>44.718871488664099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249168</v>
      </c>
      <c r="F25" s="68">
        <f>F27+F26</f>
        <v>19.377371447058064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249168</v>
      </c>
      <c r="F27" s="68">
        <f>E27/E21*100</f>
        <v>19.377371447058064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">
      <c r="A37" s="64" t="s">
        <v>36</v>
      </c>
      <c r="B37" s="70"/>
      <c r="C37" s="70"/>
      <c r="D37" s="66">
        <v>17</v>
      </c>
      <c r="E37" s="67">
        <v>292565</v>
      </c>
      <c r="F37" s="68">
        <f>E37/$E$21*100</f>
        <v>22.752282305145695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6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hidden="1" thickBot="1" x14ac:dyDescent="0.25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52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152395356</v>
      </c>
      <c r="D53" s="110">
        <v>0</v>
      </c>
      <c r="E53" s="109">
        <v>161798149</v>
      </c>
      <c r="F53" s="111">
        <v>0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13" workbookViewId="0">
      <selection activeCell="H18" sqref="H1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13"/>
      <c r="F13" s="113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43555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1614018</v>
      </c>
      <c r="F21" s="63">
        <f>+F22+F28+F31+F44+F25+F37+F35</f>
        <v>100.00000000000001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1070519</v>
      </c>
      <c r="F22" s="68">
        <f>+F23+F24</f>
        <v>66.32633588968649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317027</v>
      </c>
      <c r="F23" s="71">
        <f>E23/E21*100</f>
        <v>19.6420981674306</v>
      </c>
    </row>
    <row r="24" spans="1:8" s="58" customFormat="1" x14ac:dyDescent="0.2">
      <c r="A24" s="69" t="s">
        <v>23</v>
      </c>
      <c r="B24" s="70"/>
      <c r="C24" s="70"/>
      <c r="D24" s="66">
        <v>4</v>
      </c>
      <c r="E24" s="67">
        <v>753492</v>
      </c>
      <c r="F24" s="71">
        <f>E24/E21*100</f>
        <v>46.684237722255887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249188</v>
      </c>
      <c r="F25" s="68">
        <f>F27+F26</f>
        <v>15.438985190995391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249188</v>
      </c>
      <c r="F27" s="68">
        <f>E27/E21*100</f>
        <v>15.438985190995391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">
      <c r="A37" s="64" t="s">
        <v>36</v>
      </c>
      <c r="B37" s="70"/>
      <c r="C37" s="70"/>
      <c r="D37" s="66">
        <v>17</v>
      </c>
      <c r="E37" s="67">
        <v>294311</v>
      </c>
      <c r="F37" s="68">
        <f>E37/$E$21*100</f>
        <v>18.234678919318124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6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hidden="1" thickBot="1" x14ac:dyDescent="0.25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53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307189654</v>
      </c>
      <c r="D53" s="110">
        <v>0</v>
      </c>
      <c r="E53" s="109">
        <v>326389007</v>
      </c>
      <c r="F53" s="111">
        <v>0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16" workbookViewId="0">
      <selection activeCell="J15" sqref="J1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14"/>
      <c r="F13" s="114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43585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1616480</v>
      </c>
      <c r="F21" s="63">
        <f>+F22+F28+F31+F44+F25+F37+F35</f>
        <v>100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1071050</v>
      </c>
      <c r="F22" s="68">
        <f>+F23+F24</f>
        <v>66.258165891319408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35506</v>
      </c>
      <c r="F23" s="71">
        <f>E23/E21*100</f>
        <v>2.1965010392952586</v>
      </c>
    </row>
    <row r="24" spans="1:8" s="58" customFormat="1" x14ac:dyDescent="0.2">
      <c r="A24" s="69" t="s">
        <v>23</v>
      </c>
      <c r="B24" s="70"/>
      <c r="C24" s="70"/>
      <c r="D24" s="66">
        <v>4</v>
      </c>
      <c r="E24" s="67">
        <v>1035544</v>
      </c>
      <c r="F24" s="71">
        <f>E24/E21*100</f>
        <v>64.061664852024151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249208</v>
      </c>
      <c r="F25" s="68">
        <f>F27+F26</f>
        <v>15.416707908542019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249208</v>
      </c>
      <c r="F27" s="68">
        <f>E27/E21*100</f>
        <v>15.416707908542019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">
      <c r="A37" s="64" t="s">
        <v>36</v>
      </c>
      <c r="B37" s="70"/>
      <c r="C37" s="70"/>
      <c r="D37" s="66">
        <v>17</v>
      </c>
      <c r="E37" s="67">
        <v>296221</v>
      </c>
      <c r="F37" s="68">
        <f>E37/$E$21*100</f>
        <v>18.325064337325546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6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thickBot="1" x14ac:dyDescent="0.25">
      <c r="A44" s="77" t="s">
        <v>43</v>
      </c>
      <c r="B44" s="78"/>
      <c r="C44" s="78"/>
      <c r="D44" s="79">
        <v>24</v>
      </c>
      <c r="E44" s="80">
        <v>1</v>
      </c>
      <c r="F44" s="81">
        <f>E44/$E$21*100</f>
        <v>6.1862813025833911E-5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54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0</v>
      </c>
      <c r="D53" s="110">
        <v>0</v>
      </c>
      <c r="E53" s="109">
        <v>0</v>
      </c>
      <c r="F53" s="111">
        <v>0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19" workbookViewId="0">
      <selection activeCell="G19" sqref="G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15"/>
      <c r="F13" s="115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43616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1872286</v>
      </c>
      <c r="F21" s="63">
        <f>+F22+F28+F31+F44+F25+F37+F35</f>
        <v>99.999999999999986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870070</v>
      </c>
      <c r="F22" s="68">
        <f>+F23+F24</f>
        <v>46.47099855470799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870070</v>
      </c>
      <c r="F23" s="71">
        <f>E23/E21*100</f>
        <v>46.47099855470799</v>
      </c>
    </row>
    <row r="24" spans="1:8" s="58" customFormat="1" hidden="1" x14ac:dyDescent="0.2">
      <c r="A24" s="69" t="s">
        <v>23</v>
      </c>
      <c r="B24" s="70"/>
      <c r="C24" s="70"/>
      <c r="D24" s="66">
        <v>4</v>
      </c>
      <c r="E24" s="67">
        <v>0</v>
      </c>
      <c r="F24" s="71">
        <f>E24/E21*100</f>
        <v>0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487095</v>
      </c>
      <c r="F25" s="68">
        <f>F27+F26</f>
        <v>26.016057375849627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487095</v>
      </c>
      <c r="F27" s="68">
        <f>E27/E21*100</f>
        <v>26.016057375849627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">
      <c r="A37" s="64" t="s">
        <v>36</v>
      </c>
      <c r="B37" s="70"/>
      <c r="C37" s="70"/>
      <c r="D37" s="66">
        <v>17</v>
      </c>
      <c r="E37" s="67">
        <v>515114</v>
      </c>
      <c r="F37" s="68">
        <f>E37/$E$21*100</f>
        <v>27.512570194938167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6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thickBot="1" x14ac:dyDescent="0.25">
      <c r="A44" s="77" t="s">
        <v>43</v>
      </c>
      <c r="B44" s="78"/>
      <c r="C44" s="78"/>
      <c r="D44" s="79">
        <v>24</v>
      </c>
      <c r="E44" s="80">
        <v>7</v>
      </c>
      <c r="F44" s="81">
        <f>E44/$E$21*100</f>
        <v>3.7387450421570207E-4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55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94834663</v>
      </c>
      <c r="D53" s="110">
        <v>0</v>
      </c>
      <c r="E53" s="109">
        <v>101975713</v>
      </c>
      <c r="F53" s="111">
        <v>0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45" workbookViewId="0">
      <selection activeCell="H50" sqref="H5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16"/>
      <c r="F13" s="116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43646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2026576</v>
      </c>
      <c r="F21" s="63">
        <f>+F22+F28+F31+F44+F25+F37+F35</f>
        <v>100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1002805</v>
      </c>
      <c r="F22" s="68">
        <f>+F23+F24</f>
        <v>49.482723569212304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317447</v>
      </c>
      <c r="F23" s="71">
        <f>E23/E21*100</f>
        <v>15.664204056497264</v>
      </c>
    </row>
    <row r="24" spans="1:8" s="58" customFormat="1" x14ac:dyDescent="0.2">
      <c r="A24" s="69" t="s">
        <v>23</v>
      </c>
      <c r="B24" s="70"/>
      <c r="C24" s="70"/>
      <c r="D24" s="66">
        <v>4</v>
      </c>
      <c r="E24" s="67">
        <v>685358</v>
      </c>
      <c r="F24" s="71">
        <f>E24/E21*100</f>
        <v>33.818519512715042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485383</v>
      </c>
      <c r="F25" s="68">
        <f>F27+F26</f>
        <v>23.950890566156907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485383</v>
      </c>
      <c r="F27" s="68">
        <f>E27/E21*100</f>
        <v>23.950890566156907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ht="13.5" thickBot="1" x14ac:dyDescent="0.25">
      <c r="A37" s="77" t="s">
        <v>36</v>
      </c>
      <c r="B37" s="78"/>
      <c r="C37" s="78"/>
      <c r="D37" s="79">
        <v>17</v>
      </c>
      <c r="E37" s="80">
        <v>538388</v>
      </c>
      <c r="F37" s="81">
        <f>E37/$E$21*100</f>
        <v>26.566385864630789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11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hidden="1" thickBot="1" x14ac:dyDescent="0.25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56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148900372</v>
      </c>
      <c r="D53" s="110">
        <v>0</v>
      </c>
      <c r="E53" s="109">
        <v>160201910</v>
      </c>
      <c r="F53" s="111">
        <v>0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45" workbookViewId="0">
      <selection activeCell="G11" sqref="G1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17"/>
      <c r="F13" s="117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43677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2014213</v>
      </c>
      <c r="F21" s="63">
        <f>+F22+F28+F31+F44+F25+F37+F35</f>
        <v>100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983176</v>
      </c>
      <c r="F22" s="68">
        <f>+F23+F24</f>
        <v>48.81191810399396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172336</v>
      </c>
      <c r="F23" s="71">
        <f>E23/E21*100</f>
        <v>8.5559968086791205</v>
      </c>
    </row>
    <row r="24" spans="1:8" s="58" customFormat="1" x14ac:dyDescent="0.2">
      <c r="A24" s="69" t="s">
        <v>23</v>
      </c>
      <c r="B24" s="70"/>
      <c r="C24" s="70"/>
      <c r="D24" s="66">
        <v>4</v>
      </c>
      <c r="E24" s="67">
        <v>810840</v>
      </c>
      <c r="F24" s="71">
        <f>E24/E21*100</f>
        <v>40.255921295314842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485421</v>
      </c>
      <c r="F25" s="68">
        <f>F27+F26</f>
        <v>24.099784878759099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485421</v>
      </c>
      <c r="F27" s="68">
        <f>E27/E21*100</f>
        <v>24.099784878759099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ht="13.5" thickBot="1" x14ac:dyDescent="0.25">
      <c r="A37" s="77" t="s">
        <v>36</v>
      </c>
      <c r="B37" s="78"/>
      <c r="C37" s="78"/>
      <c r="D37" s="79">
        <v>17</v>
      </c>
      <c r="E37" s="80">
        <v>545616</v>
      </c>
      <c r="F37" s="81">
        <f>E37/$E$21*100</f>
        <v>27.088297017246937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11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hidden="1" thickBot="1" x14ac:dyDescent="0.25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57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0</v>
      </c>
      <c r="D53" s="110">
        <v>0</v>
      </c>
      <c r="E53" s="109">
        <v>0</v>
      </c>
      <c r="F53" s="111">
        <v>0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workbookViewId="0">
      <selection activeCell="J19" sqref="J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19"/>
      <c r="F13" s="119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43708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1986614</v>
      </c>
      <c r="F21" s="63">
        <f>+F22+F28+F31+F44+F25+F37+F35</f>
        <v>100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870432</v>
      </c>
      <c r="F22" s="68">
        <f>+F23+F24</f>
        <v>43.814852809856369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109389</v>
      </c>
      <c r="F23" s="71">
        <f>E23/E21*100</f>
        <v>5.5063036906011931</v>
      </c>
    </row>
    <row r="24" spans="1:8" s="58" customFormat="1" x14ac:dyDescent="0.2">
      <c r="A24" s="69" t="s">
        <v>23</v>
      </c>
      <c r="B24" s="70"/>
      <c r="C24" s="70"/>
      <c r="D24" s="66">
        <v>4</v>
      </c>
      <c r="E24" s="67">
        <v>761043</v>
      </c>
      <c r="F24" s="71">
        <f>E24/E21*100</f>
        <v>38.308549119255176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485920</v>
      </c>
      <c r="F25" s="68">
        <f>F27+F26</f>
        <v>24.459708831207269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485920</v>
      </c>
      <c r="F27" s="68">
        <f>E27/E21*100</f>
        <v>24.459708831207269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ht="13.5" thickBot="1" x14ac:dyDescent="0.25">
      <c r="A37" s="77" t="s">
        <v>36</v>
      </c>
      <c r="B37" s="78"/>
      <c r="C37" s="78"/>
      <c r="D37" s="79">
        <v>17</v>
      </c>
      <c r="E37" s="80">
        <v>630262</v>
      </c>
      <c r="F37" s="81">
        <f>E37/$E$21*100</f>
        <v>31.725438358936358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11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hidden="1" thickBot="1" x14ac:dyDescent="0.25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58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0</v>
      </c>
      <c r="D53" s="110">
        <v>6061584</v>
      </c>
      <c r="E53" s="109">
        <v>0</v>
      </c>
      <c r="F53" s="111">
        <v>6517415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48" workbookViewId="0">
      <selection activeCell="I19" sqref="I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">
      <c r="A13" s="12"/>
      <c r="B13" s="13"/>
      <c r="C13" s="32"/>
      <c r="D13" s="15"/>
      <c r="E13" s="120"/>
      <c r="F13" s="120"/>
    </row>
    <row r="14" spans="1:6" x14ac:dyDescent="0.2">
      <c r="A14" s="125"/>
      <c r="B14" s="125"/>
      <c r="C14" s="33"/>
      <c r="D14" s="15"/>
      <c r="E14" s="34"/>
      <c r="F14" s="34"/>
    </row>
    <row r="15" spans="1:6" x14ac:dyDescent="0.2">
      <c r="A15" s="35"/>
      <c r="B15" s="36"/>
      <c r="C15" s="15"/>
      <c r="D15" s="15"/>
      <c r="E15" s="34"/>
      <c r="F15" s="37"/>
    </row>
    <row r="16" spans="1:6" x14ac:dyDescent="0.2">
      <c r="A16" s="38"/>
      <c r="B16" s="38"/>
      <c r="C16" s="39"/>
      <c r="D16" s="39"/>
      <c r="E16" s="40"/>
      <c r="F16" s="15"/>
    </row>
    <row r="17" spans="1:8" x14ac:dyDescent="0.2">
      <c r="A17" s="12"/>
      <c r="B17" s="13"/>
      <c r="C17" s="41"/>
      <c r="D17" s="42"/>
      <c r="E17" s="42"/>
      <c r="F17" s="42"/>
    </row>
    <row r="18" spans="1:8" ht="16.5" thickBot="1" x14ac:dyDescent="0.25">
      <c r="A18" s="43" t="s">
        <v>14</v>
      </c>
      <c r="B18" s="41"/>
      <c r="C18" s="44"/>
      <c r="D18" s="45"/>
      <c r="E18" s="45"/>
      <c r="F18" s="45"/>
    </row>
    <row r="19" spans="1:8" ht="38.25" x14ac:dyDescent="0.25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5" thickBot="1" x14ac:dyDescent="0.25">
      <c r="A20" s="52"/>
      <c r="B20" s="53"/>
      <c r="C20" s="54"/>
      <c r="D20" s="55"/>
      <c r="E20" s="56" t="s">
        <v>19</v>
      </c>
      <c r="F20" s="57">
        <v>43738</v>
      </c>
      <c r="G20" s="58"/>
    </row>
    <row r="21" spans="1:8" x14ac:dyDescent="0.2">
      <c r="A21" s="59" t="s">
        <v>20</v>
      </c>
      <c r="B21" s="60"/>
      <c r="C21" s="60"/>
      <c r="D21" s="61">
        <v>1</v>
      </c>
      <c r="E21" s="62">
        <f>E22+E25+E37+E44</f>
        <v>1962834</v>
      </c>
      <c r="F21" s="63">
        <f>+F22+F28+F31+F44+F25+F37+F35</f>
        <v>100</v>
      </c>
    </row>
    <row r="22" spans="1:8" s="58" customFormat="1" x14ac:dyDescent="0.2">
      <c r="A22" s="64" t="s">
        <v>21</v>
      </c>
      <c r="B22" s="65"/>
      <c r="C22" s="65"/>
      <c r="D22" s="66">
        <v>2</v>
      </c>
      <c r="E22" s="67">
        <f>E23+E24</f>
        <v>809149</v>
      </c>
      <c r="F22" s="68">
        <f>+F23+F24</f>
        <v>41.223506419799122</v>
      </c>
    </row>
    <row r="23" spans="1:8" s="58" customFormat="1" x14ac:dyDescent="0.2">
      <c r="A23" s="69" t="s">
        <v>22</v>
      </c>
      <c r="B23" s="70"/>
      <c r="C23" s="70"/>
      <c r="D23" s="66">
        <v>3</v>
      </c>
      <c r="E23" s="67">
        <v>116005</v>
      </c>
      <c r="F23" s="71">
        <f>E23/E21*100</f>
        <v>5.9100769601504757</v>
      </c>
    </row>
    <row r="24" spans="1:8" s="58" customFormat="1" x14ac:dyDescent="0.2">
      <c r="A24" s="69" t="s">
        <v>23</v>
      </c>
      <c r="B24" s="70"/>
      <c r="C24" s="70"/>
      <c r="D24" s="66">
        <v>4</v>
      </c>
      <c r="E24" s="67">
        <v>693144</v>
      </c>
      <c r="F24" s="71">
        <f>E24/E21*100</f>
        <v>35.313429459648646</v>
      </c>
    </row>
    <row r="25" spans="1:8" s="58" customFormat="1" x14ac:dyDescent="0.2">
      <c r="A25" s="64" t="s">
        <v>24</v>
      </c>
      <c r="B25" s="70"/>
      <c r="C25" s="70"/>
      <c r="D25" s="66">
        <v>5</v>
      </c>
      <c r="E25" s="67">
        <f>E27</f>
        <v>486289</v>
      </c>
      <c r="F25" s="68">
        <f>F27+F26</f>
        <v>24.774840867847207</v>
      </c>
    </row>
    <row r="26" spans="1:8" s="58" customFormat="1" hidden="1" x14ac:dyDescent="0.2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">
      <c r="A27" s="69" t="s">
        <v>26</v>
      </c>
      <c r="B27" s="70"/>
      <c r="C27" s="70"/>
      <c r="D27" s="66">
        <v>7</v>
      </c>
      <c r="E27" s="67">
        <v>486289</v>
      </c>
      <c r="F27" s="68">
        <f>E27/E21*100</f>
        <v>24.774840867847207</v>
      </c>
    </row>
    <row r="28" spans="1:8" s="58" customFormat="1" hidden="1" x14ac:dyDescent="0.2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">
      <c r="A34" s="69" t="s">
        <v>33</v>
      </c>
      <c r="B34" s="70"/>
      <c r="C34" s="70"/>
      <c r="D34" s="66">
        <v>14</v>
      </c>
      <c r="E34" s="67"/>
      <c r="F34" s="68">
        <f t="shared" ref="F34" si="0">E34/$E$21*100</f>
        <v>0</v>
      </c>
    </row>
    <row r="35" spans="1:8" s="58" customFormat="1" hidden="1" x14ac:dyDescent="0.2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ht="13.5" thickBot="1" x14ac:dyDescent="0.25">
      <c r="A37" s="77" t="s">
        <v>36</v>
      </c>
      <c r="B37" s="78"/>
      <c r="C37" s="78"/>
      <c r="D37" s="79">
        <v>17</v>
      </c>
      <c r="E37" s="80">
        <v>667396</v>
      </c>
      <c r="F37" s="81">
        <f>E37/$E$21*100</f>
        <v>34.001652712353668</v>
      </c>
    </row>
    <row r="38" spans="1:8" s="58" customFormat="1" hidden="1" x14ac:dyDescent="0.2">
      <c r="A38" s="105" t="s">
        <v>37</v>
      </c>
      <c r="B38" s="83"/>
      <c r="C38" s="83"/>
      <c r="D38" s="106">
        <v>18</v>
      </c>
      <c r="E38" s="107"/>
      <c r="F38" s="118">
        <f t="shared" ref="F38:F43" si="1">E38/$E$21*100</f>
        <v>0</v>
      </c>
    </row>
    <row r="39" spans="1:8" s="58" customFormat="1" hidden="1" x14ac:dyDescent="0.2">
      <c r="A39" s="64" t="s">
        <v>38</v>
      </c>
      <c r="B39" s="73"/>
      <c r="C39" s="73"/>
      <c r="D39" s="66">
        <v>19</v>
      </c>
      <c r="E39" s="74"/>
      <c r="F39" s="68">
        <f t="shared" si="1"/>
        <v>0</v>
      </c>
    </row>
    <row r="40" spans="1:8" s="58" customFormat="1" hidden="1" x14ac:dyDescent="0.2">
      <c r="A40" s="69" t="s">
        <v>39</v>
      </c>
      <c r="B40" s="73"/>
      <c r="C40" s="73"/>
      <c r="D40" s="66">
        <v>20</v>
      </c>
      <c r="E40" s="74"/>
      <c r="F40" s="68">
        <f t="shared" si="1"/>
        <v>0</v>
      </c>
    </row>
    <row r="41" spans="1:8" s="58" customFormat="1" hidden="1" x14ac:dyDescent="0.2">
      <c r="A41" s="69" t="s">
        <v>40</v>
      </c>
      <c r="B41" s="73"/>
      <c r="C41" s="73"/>
      <c r="D41" s="66">
        <v>21</v>
      </c>
      <c r="E41" s="74"/>
      <c r="F41" s="68">
        <f t="shared" si="1"/>
        <v>0</v>
      </c>
    </row>
    <row r="42" spans="1:8" s="58" customFormat="1" hidden="1" x14ac:dyDescent="0.2">
      <c r="A42" s="64" t="s">
        <v>41</v>
      </c>
      <c r="B42" s="73"/>
      <c r="C42" s="73"/>
      <c r="D42" s="66">
        <v>22</v>
      </c>
      <c r="E42" s="74"/>
      <c r="F42" s="68">
        <f t="shared" si="1"/>
        <v>0</v>
      </c>
    </row>
    <row r="43" spans="1:8" s="58" customFormat="1" hidden="1" x14ac:dyDescent="0.2">
      <c r="A43" s="76" t="s">
        <v>42</v>
      </c>
      <c r="B43" s="73"/>
      <c r="C43" s="73"/>
      <c r="D43" s="66">
        <v>23</v>
      </c>
      <c r="E43" s="74"/>
      <c r="F43" s="68">
        <f t="shared" si="1"/>
        <v>0</v>
      </c>
    </row>
    <row r="44" spans="1:8" s="58" customFormat="1" ht="13.5" hidden="1" thickBot="1" x14ac:dyDescent="0.25">
      <c r="A44" s="77" t="s">
        <v>43</v>
      </c>
      <c r="B44" s="78"/>
      <c r="C44" s="78"/>
      <c r="D44" s="79">
        <v>24</v>
      </c>
      <c r="E44" s="80">
        <v>0</v>
      </c>
      <c r="F44" s="81">
        <f>E44/$E$21*100</f>
        <v>0</v>
      </c>
    </row>
    <row r="45" spans="1:8" s="87" customFormat="1" x14ac:dyDescent="0.2">
      <c r="A45" s="82"/>
      <c r="B45" s="83"/>
      <c r="C45" s="83"/>
      <c r="D45" s="84"/>
      <c r="E45" s="85"/>
      <c r="F45" s="86"/>
    </row>
    <row r="46" spans="1:8" x14ac:dyDescent="0.2">
      <c r="A46" s="82"/>
      <c r="B46" s="88"/>
      <c r="C46" s="88"/>
      <c r="D46" s="89"/>
      <c r="E46" s="90"/>
      <c r="F46" s="86"/>
    </row>
    <row r="47" spans="1:8" x14ac:dyDescent="0.2">
      <c r="A47" s="82"/>
      <c r="B47" s="88"/>
      <c r="C47" s="88"/>
      <c r="D47" s="89"/>
      <c r="E47" s="90"/>
      <c r="F47" s="86"/>
    </row>
    <row r="48" spans="1:8" ht="15.75" x14ac:dyDescent="0.2">
      <c r="A48" s="91" t="s">
        <v>44</v>
      </c>
      <c r="B48" s="92"/>
      <c r="C48" s="92"/>
      <c r="D48" s="92"/>
      <c r="E48" s="92"/>
      <c r="F48" s="92"/>
    </row>
    <row r="49" spans="1:7" ht="13.5" thickBot="1" x14ac:dyDescent="0.25">
      <c r="B49" s="93"/>
      <c r="C49" s="93"/>
      <c r="D49" s="84"/>
      <c r="E49" s="85"/>
      <c r="F49" s="94"/>
    </row>
    <row r="50" spans="1:7" x14ac:dyDescent="0.2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5" thickBot="1" x14ac:dyDescent="0.25">
      <c r="A52" s="128"/>
      <c r="B52" s="131"/>
      <c r="C52" s="134" t="s">
        <v>59</v>
      </c>
      <c r="D52" s="134"/>
      <c r="E52" s="134"/>
      <c r="F52" s="135"/>
    </row>
    <row r="53" spans="1:7" ht="13.5" thickBot="1" x14ac:dyDescent="0.25">
      <c r="A53" s="97" t="s">
        <v>5</v>
      </c>
      <c r="B53" s="98">
        <v>1</v>
      </c>
      <c r="C53" s="109">
        <v>0</v>
      </c>
      <c r="D53" s="110">
        <v>2024338</v>
      </c>
      <c r="E53" s="109">
        <v>0</v>
      </c>
      <c r="F53" s="111">
        <v>2181224</v>
      </c>
      <c r="G53" s="58"/>
    </row>
    <row r="54" spans="1:7" x14ac:dyDescent="0.2">
      <c r="A54" s="82"/>
      <c r="B54" s="93"/>
      <c r="C54" s="99"/>
      <c r="D54" s="99"/>
      <c r="E54" s="99"/>
      <c r="F54" s="99"/>
    </row>
    <row r="55" spans="1:7" x14ac:dyDescent="0.2">
      <c r="A55" s="82"/>
      <c r="B55" s="93"/>
      <c r="C55" s="93"/>
      <c r="D55" s="84"/>
      <c r="E55" s="85"/>
      <c r="F55" s="94"/>
    </row>
    <row r="56" spans="1:7" x14ac:dyDescent="0.2">
      <c r="A56" s="82"/>
      <c r="B56" s="93"/>
      <c r="C56" s="93"/>
      <c r="D56" s="100"/>
      <c r="E56" s="85"/>
      <c r="F56" s="94"/>
    </row>
    <row r="57" spans="1:7" x14ac:dyDescent="0.2">
      <c r="A57" s="82"/>
      <c r="B57" s="93"/>
      <c r="C57" s="93"/>
      <c r="D57" s="84"/>
      <c r="E57" s="85"/>
      <c r="F57" s="94"/>
    </row>
    <row r="58" spans="1:7" ht="51" x14ac:dyDescent="0.25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2020-01-14T11:30:22Z</dcterms:modified>
</cp:coreProperties>
</file>