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687CF186-B33D-4E11-9B17-3967E237BF99}" xr6:coauthVersionLast="47" xr6:coauthVersionMax="47" xr10:uidLastSave="{00000000-0000-0000-0000-000000000000}"/>
  <bookViews>
    <workbookView xWindow="-108" yWindow="-108" windowWidth="23256" windowHeight="12576" tabRatio="966" activeTab="7" xr2:uid="{00000000-000D-0000-FFFF-FFFF00000000}"/>
  </bookViews>
  <sheets>
    <sheet name="leden 2023" sheetId="60" r:id="rId1"/>
    <sheet name="únor 2023" sheetId="61" r:id="rId2"/>
    <sheet name="březen 2023" sheetId="62" r:id="rId3"/>
    <sheet name="duben 2023" sheetId="63" r:id="rId4"/>
    <sheet name="květen 2023" sheetId="64" r:id="rId5"/>
    <sheet name="červen 2023" sheetId="65" r:id="rId6"/>
    <sheet name="červenec 2023" sheetId="66" r:id="rId7"/>
    <sheet name="srpen 2023" sheetId="67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67" l="1"/>
  <c r="E27" i="67"/>
  <c r="E24" i="67"/>
  <c r="E21" i="67"/>
  <c r="D47" i="66"/>
  <c r="E27" i="66"/>
  <c r="E24" i="66"/>
  <c r="E21" i="66"/>
  <c r="D47" i="65"/>
  <c r="E27" i="65"/>
  <c r="E24" i="65"/>
  <c r="E21" i="65"/>
  <c r="D47" i="64"/>
  <c r="E27" i="64"/>
  <c r="E24" i="64"/>
  <c r="E21" i="64"/>
  <c r="D47" i="63"/>
  <c r="E27" i="63"/>
  <c r="E24" i="63"/>
  <c r="E21" i="63"/>
  <c r="D47" i="62"/>
  <c r="E27" i="62"/>
  <c r="E24" i="62"/>
  <c r="E21" i="62"/>
  <c r="D47" i="61"/>
  <c r="E27" i="61"/>
  <c r="E24" i="61"/>
  <c r="E21" i="61"/>
  <c r="D47" i="60"/>
  <c r="E27" i="60"/>
  <c r="E24" i="60"/>
  <c r="E21" i="60"/>
  <c r="E20" i="67" l="1"/>
  <c r="F33" i="67" s="1"/>
  <c r="F29" i="67"/>
  <c r="F30" i="67"/>
  <c r="F31" i="67"/>
  <c r="F25" i="67"/>
  <c r="F32" i="67"/>
  <c r="F26" i="67"/>
  <c r="E20" i="66"/>
  <c r="F33" i="66" s="1"/>
  <c r="E20" i="65"/>
  <c r="F26" i="65" s="1"/>
  <c r="E20" i="64"/>
  <c r="F26" i="64" s="1"/>
  <c r="E20" i="63"/>
  <c r="F26" i="63" s="1"/>
  <c r="E20" i="62"/>
  <c r="F26" i="62" s="1"/>
  <c r="E20" i="61"/>
  <c r="F26" i="61" s="1"/>
  <c r="E20" i="60"/>
  <c r="F28" i="60" s="1"/>
  <c r="F23" i="67" l="1"/>
  <c r="F28" i="67"/>
  <c r="F27" i="67"/>
  <c r="F22" i="67"/>
  <c r="F21" i="67"/>
  <c r="F24" i="67"/>
  <c r="F23" i="66"/>
  <c r="F25" i="66"/>
  <c r="F32" i="66"/>
  <c r="F29" i="66"/>
  <c r="F30" i="66"/>
  <c r="F31" i="66"/>
  <c r="F22" i="66"/>
  <c r="F26" i="66"/>
  <c r="F28" i="66"/>
  <c r="F29" i="65"/>
  <c r="F31" i="65"/>
  <c r="F25" i="65"/>
  <c r="F24" i="65" s="1"/>
  <c r="F32" i="65"/>
  <c r="F30" i="65"/>
  <c r="F22" i="65"/>
  <c r="F21" i="65" s="1"/>
  <c r="F28" i="65"/>
  <c r="F27" i="65" s="1"/>
  <c r="F33" i="65"/>
  <c r="F23" i="65"/>
  <c r="F28" i="64"/>
  <c r="F23" i="64"/>
  <c r="F33" i="64"/>
  <c r="F31" i="64"/>
  <c r="F25" i="64"/>
  <c r="F24" i="64" s="1"/>
  <c r="F29" i="64"/>
  <c r="F32" i="64"/>
  <c r="F22" i="64"/>
  <c r="F30" i="64"/>
  <c r="F33" i="63"/>
  <c r="F25" i="63"/>
  <c r="F24" i="63" s="1"/>
  <c r="F32" i="63"/>
  <c r="F22" i="63"/>
  <c r="F28" i="63"/>
  <c r="F30" i="63"/>
  <c r="F29" i="63"/>
  <c r="F31" i="63"/>
  <c r="F23" i="63"/>
  <c r="F30" i="62"/>
  <c r="F32" i="62"/>
  <c r="F29" i="62"/>
  <c r="F23" i="62"/>
  <c r="F28" i="62"/>
  <c r="F22" i="62"/>
  <c r="F31" i="62"/>
  <c r="F33" i="62"/>
  <c r="F25" i="62"/>
  <c r="F24" i="62" s="1"/>
  <c r="F29" i="61"/>
  <c r="F30" i="61"/>
  <c r="F28" i="61"/>
  <c r="F31" i="61"/>
  <c r="F23" i="61"/>
  <c r="F25" i="61"/>
  <c r="F24" i="61" s="1"/>
  <c r="F33" i="61"/>
  <c r="F32" i="61"/>
  <c r="F22" i="61"/>
  <c r="F21" i="61" s="1"/>
  <c r="F33" i="60"/>
  <c r="F22" i="60"/>
  <c r="F26" i="60"/>
  <c r="F32" i="60"/>
  <c r="F31" i="60"/>
  <c r="F30" i="60"/>
  <c r="F29" i="60"/>
  <c r="F25" i="60"/>
  <c r="F23" i="60"/>
  <c r="F20" i="67" l="1"/>
  <c r="F27" i="66"/>
  <c r="F21" i="66"/>
  <c r="F20" i="66" s="1"/>
  <c r="F24" i="66"/>
  <c r="F20" i="65"/>
  <c r="F27" i="64"/>
  <c r="F21" i="64"/>
  <c r="F20" i="64" s="1"/>
  <c r="F21" i="63"/>
  <c r="F27" i="63"/>
  <c r="F21" i="62"/>
  <c r="F27" i="62"/>
  <c r="F27" i="61"/>
  <c r="F20" i="61" s="1"/>
  <c r="F21" i="60"/>
  <c r="F27" i="60"/>
  <c r="F24" i="60"/>
  <c r="F20" i="63" l="1"/>
  <c r="F20" i="62"/>
  <c r="F20" i="60"/>
</calcChain>
</file>

<file path=xl/sharedStrings.xml><?xml version="1.0" encoding="utf-8"?>
<sst xmlns="http://schemas.openxmlformats.org/spreadsheetml/2006/main" count="408" uniqueCount="51">
  <si>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</si>
  <si>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</si>
  <si>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</si>
  <si>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Raiffeisen fond evropských akcií</t>
  </si>
  <si>
    <t>Forma fondu</t>
  </si>
  <si>
    <t>otevřený podílový fond</t>
  </si>
  <si>
    <t>Měna</t>
  </si>
  <si>
    <t>CZK</t>
  </si>
  <si>
    <t>Typ fondu</t>
  </si>
  <si>
    <t>standardní</t>
  </si>
  <si>
    <t>Jmenovitá hodnota PL, Kč</t>
  </si>
  <si>
    <t>-</t>
  </si>
  <si>
    <t>Měsíční informace fondu kolektivního investování dle § 239 odst. 1 písm. c)</t>
  </si>
  <si>
    <t>A  K  T  I  V  A</t>
  </si>
  <si>
    <t>ř.</t>
  </si>
  <si>
    <t>Hodnota
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</si>
  <si>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</si>
  <si>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</si>
  <si>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</si>
  <si>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</si>
  <si>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</si>
  <si>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</si>
  <si>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</si>
  <si>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</si>
  <si>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</si>
  <si>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</si>
  <si>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</si>
  <si>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</si>
  <si>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</si>
  <si>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</si>
  <si>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 Ostatní aktiva</t>
  </si>
  <si>
    <t xml:space="preserve">Měsíční informace fondu kolektivního investování dle § 239 odst. 1 písm b) </t>
  </si>
  <si>
    <t>ISIN třídy</t>
  </si>
  <si>
    <t>Počet podílových listů (ks)</t>
  </si>
  <si>
    <t>Hodnota podílových listů (Kč)</t>
  </si>
  <si>
    <t>vydané PL</t>
  </si>
  <si>
    <t>odkoupené PL</t>
  </si>
  <si>
    <t>CZ0008475266</t>
  </si>
  <si>
    <t xml:space="preserve">Měsíční informace fondu kolektivního investování dle § 239 odst. 1 písm a) </t>
  </si>
  <si>
    <t xml:space="preserve">Aktuální hodnota fondového kapitálu </t>
  </si>
  <si>
    <t>v Kč k datu</t>
  </si>
  <si>
    <t>Raiffeisen investiční společnost a.s.
Praha 4, Hvězdova 1716/2b, PSČ 140 78, IČ: 29146739
zapsaná v obchodním rejstříku vedeném Městským soudem v Praze, oddíl B, vložka 18837
http://www.rfis.cz</t>
  </si>
  <si>
    <t>ISIN</t>
  </si>
  <si>
    <t>za období 1.1. - 31.1.2023</t>
  </si>
  <si>
    <t>za období 1.2. - 28.2.2023</t>
  </si>
  <si>
    <t>za období 1.3. - 31.3.2023</t>
  </si>
  <si>
    <t>za období 1.4. - 30.4.2023</t>
  </si>
  <si>
    <t>za období 1.5. - 31.5.2023</t>
  </si>
  <si>
    <t>za období 1.6. - 30.6.2023</t>
  </si>
  <si>
    <t>za období 1.7. - 31.7.2023</t>
  </si>
  <si>
    <t>za období 1.8. - 31.8.2023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</si>
</sst>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22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/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horizontal="right" vertical="center" indent="1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1" fillId="0" borderId="0" xfId="1" applyBorder="1"/>
    <xf numFmtId="0" fontId="4" fillId="0" borderId="0" xfId="1" applyFont="1" applyFill="1" applyBorder="1" applyAlignment="1" applyProtection="1">
      <alignment horizontal="left" vertical="top"/>
    </xf>
    <xf numFmtId="0" fontId="1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4" fillId="0" borderId="6" xfId="1" applyFont="1" applyFill="1" applyBorder="1" applyAlignment="1" applyProtection="1">
      <alignment horizontal="centerContinuous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6" fillId="0" borderId="7" xfId="1" applyFont="1" applyFill="1" applyBorder="1" applyAlignment="1" applyProtection="1">
      <alignment horizontal="centerContinuous" vertical="center" wrapText="1"/>
    </xf>
    <xf numFmtId="0" fontId="15" fillId="0" borderId="8" xfId="1" applyFont="1" applyFill="1" applyBorder="1" applyAlignment="1" applyProtection="1">
      <alignment horizontal="center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7" fillId="0" borderId="12" xfId="1" applyFont="1" applyFill="1" applyBorder="1" applyAlignment="1" applyProtection="1">
      <alignment horizontal="centerContinuous" vertical="center" wrapText="1"/>
    </xf>
    <xf numFmtId="0" fontId="18" fillId="0" borderId="13" xfId="1" applyFont="1" applyFill="1" applyBorder="1" applyAlignment="1" applyProtection="1">
      <alignment horizontal="center" vertical="top" wrapText="1"/>
    </xf>
    <xf numFmtId="0" fontId="15" fillId="0" borderId="11" xfId="1" applyFont="1" applyFill="1" applyBorder="1" applyAlignment="1" applyProtection="1">
      <alignment horizontal="right" vertical="center" wrapText="1"/>
    </xf>
    <xf numFmtId="14" fontId="15" fillId="0" borderId="14" xfId="1" applyNumberFormat="1" applyFont="1" applyFill="1" applyBorder="1" applyAlignment="1" applyProtection="1">
      <alignment horizontal="left" vertical="center" wrapText="1"/>
    </xf>
    <xf numFmtId="0" fontId="1" fillId="0" borderId="0" xfId="1" applyFill="1"/>
    <xf numFmtId="0" fontId="15" fillId="0" borderId="15" xfId="1" applyFont="1" applyFill="1" applyBorder="1" applyAlignment="1">
      <alignment horizontal="left" vertical="center" wrapText="1" indent="1"/>
    </xf>
    <xf numFmtId="0" fontId="19" fillId="0" borderId="16" xfId="1" applyFont="1" applyFill="1" applyBorder="1" applyAlignment="1">
      <alignment vertical="center" wrapText="1"/>
    </xf>
    <xf numFmtId="0" fontId="18" fillId="0" borderId="17" xfId="1" applyFont="1" applyFill="1" applyBorder="1" applyAlignment="1" applyProtection="1">
      <alignment horizontal="center" vertical="center" wrapText="1"/>
    </xf>
    <xf numFmtId="3" fontId="4" fillId="0" borderId="18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1"/>
    </xf>
    <xf numFmtId="0" fontId="19" fillId="0" borderId="20" xfId="1" applyFont="1" applyFill="1" applyBorder="1" applyAlignment="1">
      <alignment vertical="center" wrapText="1"/>
    </xf>
    <xf numFmtId="0" fontId="18" fillId="0" borderId="21" xfId="1" applyFont="1" applyFill="1" applyBorder="1" applyAlignment="1" applyProtection="1">
      <alignment horizontal="center" vertical="center" wrapText="1"/>
    </xf>
    <xf numFmtId="3" fontId="4" fillId="0" borderId="2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2"/>
    </xf>
    <xf numFmtId="0" fontId="1" fillId="0" borderId="20" xfId="1" applyFont="1" applyBorder="1" applyAlignment="1">
      <alignment vertical="center"/>
    </xf>
    <xf numFmtId="3" fontId="1" fillId="0" borderId="0" xfId="1" applyNumberFormat="1"/>
    <xf numFmtId="0" fontId="1" fillId="0" borderId="24" xfId="1" applyFont="1" applyFill="1" applyBorder="1" applyAlignment="1">
      <alignment horizontal="left" vertical="center" indent="1"/>
    </xf>
    <xf numFmtId="0" fontId="1" fillId="0" borderId="25" xfId="1" applyFont="1" applyBorder="1" applyAlignment="1">
      <alignment vertical="center"/>
    </xf>
    <xf numFmtId="0" fontId="18" fillId="0" borderId="26" xfId="1" applyFont="1" applyFill="1" applyBorder="1" applyAlignment="1" applyProtection="1">
      <alignment horizontal="center" vertical="center" wrapText="1"/>
    </xf>
    <xf numFmtId="3" fontId="4" fillId="0" borderId="27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8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29" xfId="1" applyFont="1" applyFill="1" applyBorder="1" applyAlignment="1">
      <alignment horizontal="left" vertical="center" indent="1"/>
    </xf>
    <xf numFmtId="0" fontId="1" fillId="0" borderId="30" xfId="1" applyFont="1" applyBorder="1" applyAlignment="1">
      <alignment vertical="center"/>
    </xf>
    <xf numFmtId="0" fontId="18" fillId="0" borderId="31" xfId="1" applyFont="1" applyFill="1" applyBorder="1" applyAlignment="1" applyProtection="1">
      <alignment horizontal="center" vertical="center" wrapText="1"/>
    </xf>
    <xf numFmtId="3" fontId="4" fillId="0" borderId="3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3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10" fillId="0" borderId="0" xfId="1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0" xfId="1" applyNumberFormat="1" applyFont="1" applyFill="1" applyBorder="1" applyAlignment="1" applyProtection="1">
      <alignment horizontal="right" vertical="center" indent="1"/>
    </xf>
    <xf numFmtId="3" fontId="21" fillId="0" borderId="36" xfId="1" applyNumberFormat="1" applyFont="1" applyFill="1" applyBorder="1" applyAlignment="1" applyProtection="1">
      <alignment horizontal="center" vertical="center" shrinkToFit="1"/>
      <protection locked="0"/>
    </xf>
    <xf numFmtId="3" fontId="21" fillId="0" borderId="23" xfId="1" applyNumberFormat="1" applyFont="1" applyFill="1" applyBorder="1" applyAlignment="1" applyProtection="1">
      <alignment horizontal="center" vertical="center"/>
    </xf>
    <xf numFmtId="0" fontId="1" fillId="0" borderId="38" xfId="1" applyFont="1" applyFill="1" applyBorder="1" applyAlignment="1">
      <alignment horizontal="left" vertical="center" indent="1"/>
    </xf>
    <xf numFmtId="0" fontId="18" fillId="0" borderId="1" xfId="1" applyFont="1" applyFill="1" applyBorder="1" applyAlignment="1" applyProtection="1">
      <alignment horizontal="center" vertical="center" wrapText="1"/>
    </xf>
    <xf numFmtId="3" fontId="1" fillId="0" borderId="39" xfId="1" applyNumberFormat="1" applyBorder="1" applyAlignment="1">
      <alignment horizontal="right" indent="1"/>
    </xf>
    <xf numFmtId="3" fontId="1" fillId="0" borderId="2" xfId="1" applyNumberFormat="1" applyBorder="1" applyAlignment="1">
      <alignment horizontal="right" indent="1"/>
    </xf>
    <xf numFmtId="3" fontId="1" fillId="0" borderId="3" xfId="1" applyNumberFormat="1" applyBorder="1" applyAlignment="1">
      <alignment horizontal="right" indent="1"/>
    </xf>
    <xf numFmtId="4" fontId="10" fillId="0" borderId="0" xfId="1" applyNumberFormat="1" applyFont="1" applyFill="1" applyBorder="1" applyAlignment="1" applyProtection="1">
      <alignment vertical="center" wrapText="1"/>
    </xf>
    <xf numFmtId="0" fontId="22" fillId="0" borderId="0" xfId="1" applyFont="1"/>
    <xf numFmtId="0" fontId="21" fillId="0" borderId="0" xfId="1" applyFont="1" applyFill="1" applyBorder="1" applyAlignment="1">
      <alignment vertical="center"/>
    </xf>
    <xf numFmtId="0" fontId="21" fillId="0" borderId="11" xfId="1" applyFont="1" applyFill="1" applyBorder="1" applyAlignment="1">
      <alignment horizontal="right" vertical="center"/>
    </xf>
    <xf numFmtId="14" fontId="21" fillId="0" borderId="14" xfId="1" applyNumberFormat="1" applyFont="1" applyFill="1" applyBorder="1" applyAlignment="1">
      <alignment horizontal="left" vertical="center"/>
    </xf>
    <xf numFmtId="0" fontId="1" fillId="0" borderId="0" xfId="1" applyBorder="1" applyAlignment="1"/>
    <xf numFmtId="0" fontId="21" fillId="2" borderId="0" xfId="2" applyFont="1" applyFill="1" applyAlignment="1">
      <alignment horizontal="centerContinuous" vertical="center" wrapText="1"/>
    </xf>
    <xf numFmtId="0" fontId="23" fillId="2" borderId="0" xfId="1" applyFont="1" applyFill="1" applyAlignment="1">
      <alignment horizontal="centerContinuous" vertical="center" wrapText="1"/>
    </xf>
    <xf numFmtId="0" fontId="20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6" fillId="0" borderId="4" xfId="1" applyFont="1" applyFill="1" applyBorder="1" applyAlignment="1" applyProtection="1">
      <alignment horizontal="center"/>
      <protection hidden="1"/>
    </xf>
    <xf numFmtId="3" fontId="1" fillId="0" borderId="15" xfId="1" applyNumberFormat="1" applyBorder="1" applyAlignment="1">
      <alignment horizontal="right" indent="5"/>
    </xf>
    <xf numFmtId="3" fontId="1" fillId="0" borderId="41" xfId="1" applyNumberFormat="1" applyBorder="1" applyAlignment="1">
      <alignment horizontal="right" indent="5"/>
    </xf>
    <xf numFmtId="0" fontId="21" fillId="0" borderId="8" xfId="1" applyFont="1" applyFill="1" applyBorder="1" applyAlignment="1">
      <alignment horizontal="center" vertical="center"/>
    </xf>
    <xf numFmtId="0" fontId="21" fillId="0" borderId="34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distributed"/>
    </xf>
    <xf numFmtId="0" fontId="21" fillId="0" borderId="35" xfId="1" applyFont="1" applyFill="1" applyBorder="1" applyAlignment="1">
      <alignment horizontal="center" vertical="distributed"/>
    </xf>
    <xf numFmtId="0" fontId="21" fillId="0" borderId="13" xfId="1" applyFont="1" applyFill="1" applyBorder="1" applyAlignment="1">
      <alignment horizontal="center" vertical="distributed"/>
    </xf>
    <xf numFmtId="3" fontId="21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21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Fill="1" applyBorder="1" applyAlignment="1">
      <alignment horizontal="center"/>
    </xf>
    <xf numFmtId="0" fontId="21" fillId="0" borderId="37" xfId="1" applyFont="1" applyFill="1" applyBorder="1" applyAlignment="1">
      <alignment horizontal="center"/>
    </xf>
    <xf numFmtId="0" fontId="21" fillId="0" borderId="17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ální_Denn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6AB2A6-02E4-4A90-B1AA-497FB1E75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699F6-436A-4129-BB10-ED291FF4D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357486-9651-47D5-8729-9DD97FA1E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28394C-B98A-4324-9E1E-36EF67FFC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B811CF-9F01-491F-BB91-85A7C3D73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043D7C-6046-4A6E-8A5B-793DCAE87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59B072-0A31-4148-9BE7-51A8F2E08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300BD3-637D-46D3-BB46-911B76AF7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9D81-F497-453F-A157-CA2F973ADDD9}">
  <sheetPr>
    <pageSetUpPr fitToPage="1"/>
  </sheetPr>
  <dimension ref="A1:H50"/>
  <sheetViews>
    <sheetView workbookViewId="0">
      <selection activeCell="E16" sqref="E16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4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12</v>
      </c>
      <c r="B16" s="36"/>
      <c r="C16" s="36"/>
      <c r="D16" s="37"/>
      <c r="E16" s="37"/>
      <c r="F16" s="37"/>
    </row>
    <row r="17" spans="1:8" ht="13.8" thickBot="1" x14ac:dyDescent="0.3">
      <c r="A17" s="38"/>
      <c r="B17" s="38"/>
      <c r="C17" s="38"/>
      <c r="D17" s="39"/>
      <c r="E17" s="39"/>
      <c r="F17" s="39"/>
    </row>
    <row r="18" spans="1:8" ht="39.6" x14ac:dyDescent="0.3">
      <c r="A18" s="40" t="s">
        <v>13</v>
      </c>
      <c r="B18" s="41"/>
      <c r="C18" s="42"/>
      <c r="D18" s="43" t="s">
        <v>14</v>
      </c>
      <c r="E18" s="44" t="s">
        <v>15</v>
      </c>
      <c r="F18" s="45" t="s">
        <v>16</v>
      </c>
    </row>
    <row r="19" spans="1:8" ht="13.8" thickBot="1" x14ac:dyDescent="0.3">
      <c r="A19" s="46"/>
      <c r="B19" s="47"/>
      <c r="C19" s="48"/>
      <c r="D19" s="49"/>
      <c r="E19" s="50" t="s">
        <v>17</v>
      </c>
      <c r="F19" s="51">
        <v>44957</v>
      </c>
      <c r="G19" s="52"/>
    </row>
    <row r="20" spans="1:8" x14ac:dyDescent="0.25">
      <c r="A20" s="53" t="s">
        <v>18</v>
      </c>
      <c r="B20" s="54"/>
      <c r="C20" s="54"/>
      <c r="D20" s="55">
        <v>1</v>
      </c>
      <c r="E20" s="56">
        <f>E21+E24+E27+E32</f>
        <v>276827</v>
      </c>
      <c r="F20" s="57">
        <f>+F21+F24+F27+F32</f>
        <v>100</v>
      </c>
    </row>
    <row r="21" spans="1:8" x14ac:dyDescent="0.25">
      <c r="A21" s="58" t="s">
        <v>19</v>
      </c>
      <c r="B21" s="59"/>
      <c r="C21" s="59"/>
      <c r="D21" s="60">
        <v>3</v>
      </c>
      <c r="E21" s="61">
        <f>E22+E23</f>
        <v>10007</v>
      </c>
      <c r="F21" s="62">
        <f>(F22+F23)</f>
        <v>3.6148930559519119</v>
      </c>
    </row>
    <row r="22" spans="1:8" x14ac:dyDescent="0.25">
      <c r="A22" s="63" t="s">
        <v>20</v>
      </c>
      <c r="B22" s="64"/>
      <c r="C22" s="64"/>
      <c r="D22" s="60">
        <v>4</v>
      </c>
      <c r="E22" s="61">
        <v>10007</v>
      </c>
      <c r="F22" s="62">
        <f>E22/E20*100</f>
        <v>3.6148930559519119</v>
      </c>
    </row>
    <row r="23" spans="1:8" hidden="1" x14ac:dyDescent="0.25">
      <c r="A23" s="63" t="s">
        <v>21</v>
      </c>
      <c r="B23" s="64"/>
      <c r="C23" s="64"/>
      <c r="D23" s="60">
        <v>5</v>
      </c>
      <c r="E23" s="61">
        <v>0</v>
      </c>
      <c r="F23" s="62">
        <f>E23/E20*100</f>
        <v>0</v>
      </c>
    </row>
    <row r="24" spans="1:8" hidden="1" x14ac:dyDescent="0.25">
      <c r="A24" s="58" t="s">
        <v>22</v>
      </c>
      <c r="B24" s="64"/>
      <c r="C24" s="64"/>
      <c r="D24" s="60">
        <v>9</v>
      </c>
      <c r="E24" s="61">
        <f>E25+E25</f>
        <v>0</v>
      </c>
      <c r="F24" s="62">
        <f>+F25+F26</f>
        <v>0</v>
      </c>
    </row>
    <row r="25" spans="1:8" hidden="1" x14ac:dyDescent="0.25">
      <c r="A25" s="63" t="s">
        <v>23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8" hidden="1" x14ac:dyDescent="0.25">
      <c r="A26" s="63" t="s">
        <v>24</v>
      </c>
      <c r="B26" s="64"/>
      <c r="C26" s="64"/>
      <c r="D26" s="60">
        <v>11</v>
      </c>
      <c r="E26" s="61">
        <v>0</v>
      </c>
      <c r="F26" s="62">
        <f>E26/$E$20*100</f>
        <v>0</v>
      </c>
    </row>
    <row r="27" spans="1:8" x14ac:dyDescent="0.25">
      <c r="A27" s="58" t="s">
        <v>25</v>
      </c>
      <c r="B27" s="64"/>
      <c r="C27" s="64"/>
      <c r="D27" s="60">
        <v>12</v>
      </c>
      <c r="E27" s="61">
        <f>E28+E29</f>
        <v>251987</v>
      </c>
      <c r="F27" s="62">
        <f>+F28+F29+F30</f>
        <v>91.026886828235689</v>
      </c>
    </row>
    <row r="28" spans="1:8" hidden="1" x14ac:dyDescent="0.25">
      <c r="A28" s="63" t="s">
        <v>26</v>
      </c>
      <c r="B28" s="64"/>
      <c r="C28" s="64"/>
      <c r="D28" s="60">
        <v>13</v>
      </c>
      <c r="E28" s="61">
        <v>0</v>
      </c>
      <c r="F28" s="62">
        <f>E28/$E$20*100</f>
        <v>0</v>
      </c>
      <c r="H28" s="65"/>
    </row>
    <row r="29" spans="1:8" x14ac:dyDescent="0.25">
      <c r="A29" s="63" t="s">
        <v>27</v>
      </c>
      <c r="B29" s="64"/>
      <c r="C29" s="64"/>
      <c r="D29" s="60">
        <v>14</v>
      </c>
      <c r="E29" s="61">
        <v>251987</v>
      </c>
      <c r="F29" s="62">
        <f>E29/$E$20*100</f>
        <v>91.026886828235689</v>
      </c>
      <c r="H29" s="65"/>
    </row>
    <row r="30" spans="1:8" hidden="1" x14ac:dyDescent="0.25">
      <c r="A30" s="63" t="s">
        <v>28</v>
      </c>
      <c r="B30" s="64"/>
      <c r="C30" s="64"/>
      <c r="D30" s="60">
        <v>15</v>
      </c>
      <c r="E30" s="61">
        <v>0</v>
      </c>
      <c r="F30" s="62">
        <f t="shared" ref="F30:F31" si="0">E30/$E$20*100</f>
        <v>0</v>
      </c>
    </row>
    <row r="31" spans="1:8" hidden="1" x14ac:dyDescent="0.25">
      <c r="A31" s="66" t="s">
        <v>29</v>
      </c>
      <c r="B31" s="67"/>
      <c r="C31" s="67"/>
      <c r="D31" s="68">
        <v>24</v>
      </c>
      <c r="E31" s="69">
        <v>0</v>
      </c>
      <c r="F31" s="70">
        <f t="shared" si="0"/>
        <v>0</v>
      </c>
    </row>
    <row r="32" spans="1:8" ht="13.8" thickBot="1" x14ac:dyDescent="0.3">
      <c r="A32" s="71" t="s">
        <v>30</v>
      </c>
      <c r="B32" s="72"/>
      <c r="C32" s="72"/>
      <c r="D32" s="73">
        <v>24</v>
      </c>
      <c r="E32" s="74">
        <v>14833</v>
      </c>
      <c r="F32" s="75">
        <f>E32/$E$20*100</f>
        <v>5.3582201158124025</v>
      </c>
    </row>
    <row r="33" spans="1:6" hidden="1" x14ac:dyDescent="0.25">
      <c r="A33" s="76"/>
      <c r="B33" s="77"/>
      <c r="C33" s="77"/>
      <c r="D33" s="78"/>
      <c r="E33" s="79">
        <v>0</v>
      </c>
      <c r="F33" s="80">
        <f>E33/$E$20*100</f>
        <v>0</v>
      </c>
    </row>
    <row r="34" spans="1:6" x14ac:dyDescent="0.25">
      <c r="A34" s="76"/>
      <c r="B34" s="77"/>
      <c r="C34" s="77"/>
      <c r="D34" s="78"/>
      <c r="E34" s="79"/>
      <c r="F34" s="80"/>
    </row>
    <row r="35" spans="1:6" x14ac:dyDescent="0.25">
      <c r="A35" s="76"/>
      <c r="B35" s="77"/>
      <c r="C35" s="77"/>
      <c r="D35" s="78"/>
      <c r="E35" s="79"/>
      <c r="F35" s="80"/>
    </row>
    <row r="36" spans="1:6" ht="15.6" x14ac:dyDescent="0.25">
      <c r="A36" s="81" t="s">
        <v>31</v>
      </c>
      <c r="B36" s="82"/>
      <c r="C36" s="82"/>
      <c r="D36" s="82"/>
      <c r="E36" s="82"/>
      <c r="F36" s="82"/>
    </row>
    <row r="37" spans="1:6" ht="13.8" thickBot="1" x14ac:dyDescent="0.3">
      <c r="B37" s="83"/>
      <c r="C37" s="83"/>
      <c r="D37" s="84"/>
      <c r="E37" s="85"/>
      <c r="F37" s="86"/>
    </row>
    <row r="38" spans="1:6" x14ac:dyDescent="0.25">
      <c r="A38" s="107" t="s">
        <v>32</v>
      </c>
      <c r="B38" s="110" t="s">
        <v>14</v>
      </c>
      <c r="C38" s="113" t="s">
        <v>33</v>
      </c>
      <c r="D38" s="114"/>
      <c r="E38" s="113" t="s">
        <v>34</v>
      </c>
      <c r="F38" s="114"/>
    </row>
    <row r="39" spans="1:6" x14ac:dyDescent="0.25">
      <c r="A39" s="108"/>
      <c r="B39" s="111"/>
      <c r="C39" s="87" t="s">
        <v>35</v>
      </c>
      <c r="D39" s="88" t="s">
        <v>36</v>
      </c>
      <c r="E39" s="87" t="s">
        <v>35</v>
      </c>
      <c r="F39" s="88" t="s">
        <v>36</v>
      </c>
    </row>
    <row r="40" spans="1:6" ht="13.8" thickBot="1" x14ac:dyDescent="0.3">
      <c r="A40" s="109"/>
      <c r="B40" s="112"/>
      <c r="C40" s="115" t="s">
        <v>43</v>
      </c>
      <c r="D40" s="115"/>
      <c r="E40" s="115"/>
      <c r="F40" s="116"/>
    </row>
    <row r="41" spans="1:6" ht="13.8" thickBot="1" x14ac:dyDescent="0.3">
      <c r="A41" s="89" t="s">
        <v>37</v>
      </c>
      <c r="B41" s="90">
        <v>1</v>
      </c>
      <c r="C41" s="91">
        <v>3271284</v>
      </c>
      <c r="D41" s="92">
        <v>2814950</v>
      </c>
      <c r="E41" s="91">
        <v>2967741</v>
      </c>
      <c r="F41" s="93">
        <v>2549731</v>
      </c>
    </row>
    <row r="42" spans="1:6" x14ac:dyDescent="0.25">
      <c r="A42" s="76"/>
      <c r="B42" s="83"/>
      <c r="C42" s="94"/>
      <c r="D42" s="94"/>
      <c r="E42" s="94"/>
      <c r="F42" s="94"/>
    </row>
    <row r="44" spans="1:6" ht="15.6" x14ac:dyDescent="0.25">
      <c r="A44" s="81" t="s">
        <v>38</v>
      </c>
      <c r="B44" s="83"/>
      <c r="C44" s="83"/>
      <c r="D44" s="84"/>
      <c r="E44" s="85"/>
    </row>
    <row r="45" spans="1:6" ht="13.8" thickBot="1" x14ac:dyDescent="0.3">
      <c r="A45" s="76"/>
      <c r="B45" s="83"/>
      <c r="C45" s="95"/>
      <c r="D45" s="95"/>
    </row>
    <row r="46" spans="1:6" x14ac:dyDescent="0.25">
      <c r="A46" s="117" t="s">
        <v>32</v>
      </c>
      <c r="B46" s="119" t="s">
        <v>14</v>
      </c>
      <c r="C46" s="120" t="s">
        <v>39</v>
      </c>
      <c r="D46" s="121"/>
      <c r="E46" s="96"/>
    </row>
    <row r="47" spans="1:6" ht="13.8" thickBot="1" x14ac:dyDescent="0.3">
      <c r="A47" s="118"/>
      <c r="B47" s="112"/>
      <c r="C47" s="97" t="s">
        <v>40</v>
      </c>
      <c r="D47" s="98">
        <f>F19</f>
        <v>44957</v>
      </c>
      <c r="E47" s="31"/>
    </row>
    <row r="48" spans="1:6" ht="13.8" thickBot="1" x14ac:dyDescent="0.3">
      <c r="A48" s="89" t="s">
        <v>37</v>
      </c>
      <c r="B48" s="55">
        <v>1</v>
      </c>
      <c r="C48" s="105">
        <v>266131945</v>
      </c>
      <c r="D48" s="106"/>
      <c r="E48" s="99"/>
    </row>
    <row r="50" spans="1:6" ht="52.8" x14ac:dyDescent="0.3">
      <c r="A50" s="100" t="s">
        <v>41</v>
      </c>
      <c r="B50" s="101"/>
      <c r="C50" s="101"/>
      <c r="D50" s="102"/>
      <c r="E50" s="102"/>
      <c r="F50" s="103"/>
    </row>
  </sheetData>
  <mergeCells count="9">
    <mergeCell ref="C48:D48"/>
    <mergeCell ref="A38:A40"/>
    <mergeCell ref="B38:B40"/>
    <mergeCell ref="C38:D38"/>
    <mergeCell ref="E38:F38"/>
    <mergeCell ref="C40:F40"/>
    <mergeCell ref="A46:A47"/>
    <mergeCell ref="B46:B47"/>
    <mergeCell ref="C46:D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73DC9-2949-49E3-94E1-6AAA7D91B8F5}">
  <sheetPr>
    <pageSetUpPr fitToPage="1"/>
  </sheetPr>
  <dimension ref="A1:H50"/>
  <sheetViews>
    <sheetView topLeftCell="A47" workbookViewId="0">
      <selection activeCell="G7" sqref="G7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4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12</v>
      </c>
      <c r="B16" s="36"/>
      <c r="C16" s="36"/>
      <c r="D16" s="37"/>
      <c r="E16" s="37"/>
      <c r="F16" s="37"/>
    </row>
    <row r="17" spans="1:8" ht="13.8" thickBot="1" x14ac:dyDescent="0.3">
      <c r="A17" s="38"/>
      <c r="B17" s="38"/>
      <c r="C17" s="38"/>
      <c r="D17" s="39"/>
      <c r="E17" s="39"/>
      <c r="F17" s="39"/>
    </row>
    <row r="18" spans="1:8" ht="39.6" x14ac:dyDescent="0.3">
      <c r="A18" s="40" t="s">
        <v>13</v>
      </c>
      <c r="B18" s="41"/>
      <c r="C18" s="42"/>
      <c r="D18" s="43" t="s">
        <v>14</v>
      </c>
      <c r="E18" s="44" t="s">
        <v>15</v>
      </c>
      <c r="F18" s="45" t="s">
        <v>16</v>
      </c>
    </row>
    <row r="19" spans="1:8" ht="13.8" thickBot="1" x14ac:dyDescent="0.3">
      <c r="A19" s="46"/>
      <c r="B19" s="47"/>
      <c r="C19" s="48"/>
      <c r="D19" s="49"/>
      <c r="E19" s="50" t="s">
        <v>17</v>
      </c>
      <c r="F19" s="51">
        <v>44985</v>
      </c>
      <c r="G19" s="52"/>
    </row>
    <row r="20" spans="1:8" x14ac:dyDescent="0.25">
      <c r="A20" s="53" t="s">
        <v>18</v>
      </c>
      <c r="B20" s="54"/>
      <c r="C20" s="54"/>
      <c r="D20" s="55">
        <v>1</v>
      </c>
      <c r="E20" s="56">
        <f>E21+E24+E27+E32</f>
        <v>277815</v>
      </c>
      <c r="F20" s="57">
        <f>+F21+F24+F27+F32</f>
        <v>100.00000000000001</v>
      </c>
    </row>
    <row r="21" spans="1:8" x14ac:dyDescent="0.25">
      <c r="A21" s="58" t="s">
        <v>19</v>
      </c>
      <c r="B21" s="59"/>
      <c r="C21" s="59"/>
      <c r="D21" s="60">
        <v>3</v>
      </c>
      <c r="E21" s="61">
        <f>E22+E23</f>
        <v>5886</v>
      </c>
      <c r="F21" s="62">
        <f>(F22+F23)</f>
        <v>2.1186760974029482</v>
      </c>
    </row>
    <row r="22" spans="1:8" x14ac:dyDescent="0.25">
      <c r="A22" s="63" t="s">
        <v>20</v>
      </c>
      <c r="B22" s="64"/>
      <c r="C22" s="64"/>
      <c r="D22" s="60">
        <v>4</v>
      </c>
      <c r="E22" s="61">
        <v>5886</v>
      </c>
      <c r="F22" s="62">
        <f>E22/E20*100</f>
        <v>2.1186760974029482</v>
      </c>
    </row>
    <row r="23" spans="1:8" hidden="1" x14ac:dyDescent="0.25">
      <c r="A23" s="63" t="s">
        <v>21</v>
      </c>
      <c r="B23" s="64"/>
      <c r="C23" s="64"/>
      <c r="D23" s="60">
        <v>5</v>
      </c>
      <c r="E23" s="61">
        <v>0</v>
      </c>
      <c r="F23" s="62">
        <f>E23/E20*100</f>
        <v>0</v>
      </c>
    </row>
    <row r="24" spans="1:8" hidden="1" x14ac:dyDescent="0.25">
      <c r="A24" s="58" t="s">
        <v>22</v>
      </c>
      <c r="B24" s="64"/>
      <c r="C24" s="64"/>
      <c r="D24" s="60">
        <v>9</v>
      </c>
      <c r="E24" s="61">
        <f>E25+E25</f>
        <v>0</v>
      </c>
      <c r="F24" s="62">
        <f>+F25+F26</f>
        <v>0</v>
      </c>
    </row>
    <row r="25" spans="1:8" hidden="1" x14ac:dyDescent="0.25">
      <c r="A25" s="63" t="s">
        <v>23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8" hidden="1" x14ac:dyDescent="0.25">
      <c r="A26" s="63" t="s">
        <v>24</v>
      </c>
      <c r="B26" s="64"/>
      <c r="C26" s="64"/>
      <c r="D26" s="60">
        <v>11</v>
      </c>
      <c r="E26" s="61">
        <v>0</v>
      </c>
      <c r="F26" s="62">
        <f>E26/$E$20*100</f>
        <v>0</v>
      </c>
    </row>
    <row r="27" spans="1:8" x14ac:dyDescent="0.25">
      <c r="A27" s="58" t="s">
        <v>25</v>
      </c>
      <c r="B27" s="64"/>
      <c r="C27" s="64"/>
      <c r="D27" s="60">
        <v>12</v>
      </c>
      <c r="E27" s="61">
        <f>E28+E29</f>
        <v>252828</v>
      </c>
      <c r="F27" s="62">
        <f>+F28+F29+F30</f>
        <v>91.005885211381681</v>
      </c>
    </row>
    <row r="28" spans="1:8" hidden="1" x14ac:dyDescent="0.25">
      <c r="A28" s="63" t="s">
        <v>26</v>
      </c>
      <c r="B28" s="64"/>
      <c r="C28" s="64"/>
      <c r="D28" s="60">
        <v>13</v>
      </c>
      <c r="E28" s="61">
        <v>0</v>
      </c>
      <c r="F28" s="62">
        <f>E28/$E$20*100</f>
        <v>0</v>
      </c>
      <c r="H28" s="65"/>
    </row>
    <row r="29" spans="1:8" x14ac:dyDescent="0.25">
      <c r="A29" s="63" t="s">
        <v>27</v>
      </c>
      <c r="B29" s="64"/>
      <c r="C29" s="64"/>
      <c r="D29" s="60">
        <v>14</v>
      </c>
      <c r="E29" s="61">
        <v>252828</v>
      </c>
      <c r="F29" s="62">
        <f>E29/$E$20*100</f>
        <v>91.005885211381681</v>
      </c>
      <c r="H29" s="65"/>
    </row>
    <row r="30" spans="1:8" hidden="1" x14ac:dyDescent="0.25">
      <c r="A30" s="63" t="s">
        <v>28</v>
      </c>
      <c r="B30" s="64"/>
      <c r="C30" s="64"/>
      <c r="D30" s="60">
        <v>15</v>
      </c>
      <c r="E30" s="61">
        <v>0</v>
      </c>
      <c r="F30" s="62">
        <f t="shared" ref="F30:F31" si="0">E30/$E$20*100</f>
        <v>0</v>
      </c>
    </row>
    <row r="31" spans="1:8" hidden="1" x14ac:dyDescent="0.25">
      <c r="A31" s="66" t="s">
        <v>29</v>
      </c>
      <c r="B31" s="67"/>
      <c r="C31" s="67"/>
      <c r="D31" s="68">
        <v>24</v>
      </c>
      <c r="E31" s="69">
        <v>0</v>
      </c>
      <c r="F31" s="70">
        <f t="shared" si="0"/>
        <v>0</v>
      </c>
    </row>
    <row r="32" spans="1:8" ht="13.8" thickBot="1" x14ac:dyDescent="0.3">
      <c r="A32" s="71" t="s">
        <v>30</v>
      </c>
      <c r="B32" s="72"/>
      <c r="C32" s="72"/>
      <c r="D32" s="73">
        <v>24</v>
      </c>
      <c r="E32" s="74">
        <v>19101</v>
      </c>
      <c r="F32" s="75">
        <f>E32/$E$20*100</f>
        <v>6.8754386912153773</v>
      </c>
    </row>
    <row r="33" spans="1:6" hidden="1" x14ac:dyDescent="0.25">
      <c r="A33" s="76"/>
      <c r="B33" s="77"/>
      <c r="C33" s="77"/>
      <c r="D33" s="78"/>
      <c r="E33" s="79">
        <v>0</v>
      </c>
      <c r="F33" s="80">
        <f>E33/$E$20*100</f>
        <v>0</v>
      </c>
    </row>
    <row r="34" spans="1:6" x14ac:dyDescent="0.25">
      <c r="A34" s="76"/>
      <c r="B34" s="77"/>
      <c r="C34" s="77"/>
      <c r="D34" s="78"/>
      <c r="E34" s="79"/>
      <c r="F34" s="80"/>
    </row>
    <row r="35" spans="1:6" x14ac:dyDescent="0.25">
      <c r="A35" s="76"/>
      <c r="B35" s="77"/>
      <c r="C35" s="77"/>
      <c r="D35" s="78"/>
      <c r="E35" s="79"/>
      <c r="F35" s="80"/>
    </row>
    <row r="36" spans="1:6" ht="15.6" x14ac:dyDescent="0.25">
      <c r="A36" s="81" t="s">
        <v>31</v>
      </c>
      <c r="B36" s="82"/>
      <c r="C36" s="82"/>
      <c r="D36" s="82"/>
      <c r="E36" s="82"/>
      <c r="F36" s="82"/>
    </row>
    <row r="37" spans="1:6" ht="13.8" thickBot="1" x14ac:dyDescent="0.3">
      <c r="B37" s="83"/>
      <c r="C37" s="83"/>
      <c r="D37" s="84"/>
      <c r="E37" s="85"/>
      <c r="F37" s="86"/>
    </row>
    <row r="38" spans="1:6" x14ac:dyDescent="0.25">
      <c r="A38" s="107" t="s">
        <v>32</v>
      </c>
      <c r="B38" s="110" t="s">
        <v>14</v>
      </c>
      <c r="C38" s="113" t="s">
        <v>33</v>
      </c>
      <c r="D38" s="114"/>
      <c r="E38" s="113" t="s">
        <v>34</v>
      </c>
      <c r="F38" s="114"/>
    </row>
    <row r="39" spans="1:6" x14ac:dyDescent="0.25">
      <c r="A39" s="108"/>
      <c r="B39" s="111"/>
      <c r="C39" s="87" t="s">
        <v>35</v>
      </c>
      <c r="D39" s="88" t="s">
        <v>36</v>
      </c>
      <c r="E39" s="87" t="s">
        <v>35</v>
      </c>
      <c r="F39" s="88" t="s">
        <v>36</v>
      </c>
    </row>
    <row r="40" spans="1:6" ht="13.8" thickBot="1" x14ac:dyDescent="0.3">
      <c r="A40" s="109"/>
      <c r="B40" s="112"/>
      <c r="C40" s="115" t="s">
        <v>44</v>
      </c>
      <c r="D40" s="115"/>
      <c r="E40" s="115"/>
      <c r="F40" s="116"/>
    </row>
    <row r="41" spans="1:6" ht="13.8" thickBot="1" x14ac:dyDescent="0.3">
      <c r="A41" s="89" t="s">
        <v>37</v>
      </c>
      <c r="B41" s="90">
        <v>1</v>
      </c>
      <c r="C41" s="91">
        <v>4794710</v>
      </c>
      <c r="D41" s="92">
        <v>8416896</v>
      </c>
      <c r="E41" s="91">
        <v>4463863</v>
      </c>
      <c r="F41" s="93">
        <v>7875942</v>
      </c>
    </row>
    <row r="42" spans="1:6" x14ac:dyDescent="0.25">
      <c r="A42" s="76"/>
      <c r="B42" s="83"/>
      <c r="C42" s="94"/>
      <c r="D42" s="94"/>
      <c r="E42" s="94"/>
      <c r="F42" s="94"/>
    </row>
    <row r="44" spans="1:6" ht="15.6" x14ac:dyDescent="0.25">
      <c r="A44" s="81" t="s">
        <v>38</v>
      </c>
      <c r="B44" s="83"/>
      <c r="C44" s="83"/>
      <c r="D44" s="84"/>
      <c r="E44" s="85"/>
    </row>
    <row r="45" spans="1:6" ht="13.8" thickBot="1" x14ac:dyDescent="0.3">
      <c r="A45" s="76"/>
      <c r="B45" s="83"/>
      <c r="C45" s="95"/>
      <c r="D45" s="95"/>
    </row>
    <row r="46" spans="1:6" x14ac:dyDescent="0.25">
      <c r="A46" s="117" t="s">
        <v>32</v>
      </c>
      <c r="B46" s="119" t="s">
        <v>14</v>
      </c>
      <c r="C46" s="120" t="s">
        <v>39</v>
      </c>
      <c r="D46" s="121"/>
      <c r="E46" s="96"/>
    </row>
    <row r="47" spans="1:6" ht="13.8" thickBot="1" x14ac:dyDescent="0.3">
      <c r="A47" s="118"/>
      <c r="B47" s="112"/>
      <c r="C47" s="97" t="s">
        <v>40</v>
      </c>
      <c r="D47" s="98">
        <f>F19</f>
        <v>44985</v>
      </c>
      <c r="E47" s="31"/>
    </row>
    <row r="48" spans="1:6" ht="13.8" thickBot="1" x14ac:dyDescent="0.3">
      <c r="A48" s="89" t="s">
        <v>37</v>
      </c>
      <c r="B48" s="55">
        <v>1</v>
      </c>
      <c r="C48" s="105">
        <v>266676309</v>
      </c>
      <c r="D48" s="106"/>
      <c r="E48" s="99"/>
    </row>
    <row r="50" spans="1:6" ht="52.8" x14ac:dyDescent="0.3">
      <c r="A50" s="100" t="s">
        <v>41</v>
      </c>
      <c r="B50" s="101"/>
      <c r="C50" s="101"/>
      <c r="D50" s="102"/>
      <c r="E50" s="102"/>
      <c r="F50" s="103"/>
    </row>
  </sheetData>
  <mergeCells count="9">
    <mergeCell ref="C48:D48"/>
    <mergeCell ref="A38:A40"/>
    <mergeCell ref="B38:B40"/>
    <mergeCell ref="C38:D38"/>
    <mergeCell ref="E38:F38"/>
    <mergeCell ref="C40:F40"/>
    <mergeCell ref="A46:A47"/>
    <mergeCell ref="B46:B47"/>
    <mergeCell ref="C46:D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3822F-8CC6-4DD3-88FD-D4DC291EE18D}">
  <sheetPr>
    <pageSetUpPr fitToPage="1"/>
  </sheetPr>
  <dimension ref="A1:H50"/>
  <sheetViews>
    <sheetView workbookViewId="0">
      <selection activeCell="H7" sqref="H7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4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12</v>
      </c>
      <c r="B16" s="36"/>
      <c r="C16" s="36"/>
      <c r="D16" s="37"/>
      <c r="E16" s="37"/>
      <c r="F16" s="37"/>
    </row>
    <row r="17" spans="1:8" ht="13.8" thickBot="1" x14ac:dyDescent="0.3">
      <c r="A17" s="38"/>
      <c r="B17" s="38"/>
      <c r="C17" s="38"/>
      <c r="D17" s="39"/>
      <c r="E17" s="39"/>
      <c r="F17" s="39"/>
    </row>
    <row r="18" spans="1:8" ht="39.6" x14ac:dyDescent="0.3">
      <c r="A18" s="40" t="s">
        <v>13</v>
      </c>
      <c r="B18" s="41"/>
      <c r="C18" s="42"/>
      <c r="D18" s="43" t="s">
        <v>14</v>
      </c>
      <c r="E18" s="44" t="s">
        <v>15</v>
      </c>
      <c r="F18" s="45" t="s">
        <v>16</v>
      </c>
    </row>
    <row r="19" spans="1:8" ht="13.8" thickBot="1" x14ac:dyDescent="0.3">
      <c r="A19" s="46"/>
      <c r="B19" s="47"/>
      <c r="C19" s="48"/>
      <c r="D19" s="49"/>
      <c r="E19" s="50" t="s">
        <v>17</v>
      </c>
      <c r="F19" s="51">
        <v>45016</v>
      </c>
      <c r="G19" s="52"/>
    </row>
    <row r="20" spans="1:8" x14ac:dyDescent="0.25">
      <c r="A20" s="53" t="s">
        <v>18</v>
      </c>
      <c r="B20" s="54"/>
      <c r="C20" s="54"/>
      <c r="D20" s="55">
        <v>1</v>
      </c>
      <c r="E20" s="56">
        <f>E21+E24+E27+E32</f>
        <v>275862</v>
      </c>
      <c r="F20" s="57">
        <f>+F21+F24+F27+F32</f>
        <v>100</v>
      </c>
    </row>
    <row r="21" spans="1:8" x14ac:dyDescent="0.25">
      <c r="A21" s="58" t="s">
        <v>19</v>
      </c>
      <c r="B21" s="59"/>
      <c r="C21" s="59"/>
      <c r="D21" s="60">
        <v>3</v>
      </c>
      <c r="E21" s="61">
        <f>E22+E23</f>
        <v>14922</v>
      </c>
      <c r="F21" s="62">
        <f>(F22+F23)</f>
        <v>5.4092263523065887</v>
      </c>
    </row>
    <row r="22" spans="1:8" x14ac:dyDescent="0.25">
      <c r="A22" s="63" t="s">
        <v>20</v>
      </c>
      <c r="B22" s="64"/>
      <c r="C22" s="64"/>
      <c r="D22" s="60">
        <v>4</v>
      </c>
      <c r="E22" s="61">
        <v>14922</v>
      </c>
      <c r="F22" s="62">
        <f>E22/E20*100</f>
        <v>5.4092263523065887</v>
      </c>
    </row>
    <row r="23" spans="1:8" hidden="1" x14ac:dyDescent="0.25">
      <c r="A23" s="63" t="s">
        <v>21</v>
      </c>
      <c r="B23" s="64"/>
      <c r="C23" s="64"/>
      <c r="D23" s="60">
        <v>5</v>
      </c>
      <c r="E23" s="61">
        <v>0</v>
      </c>
      <c r="F23" s="62">
        <f>E23/E20*100</f>
        <v>0</v>
      </c>
    </row>
    <row r="24" spans="1:8" hidden="1" x14ac:dyDescent="0.25">
      <c r="A24" s="58" t="s">
        <v>22</v>
      </c>
      <c r="B24" s="64"/>
      <c r="C24" s="64"/>
      <c r="D24" s="60">
        <v>9</v>
      </c>
      <c r="E24" s="61">
        <f>E25+E25</f>
        <v>0</v>
      </c>
      <c r="F24" s="62">
        <f>+F25+F26</f>
        <v>0</v>
      </c>
    </row>
    <row r="25" spans="1:8" hidden="1" x14ac:dyDescent="0.25">
      <c r="A25" s="63" t="s">
        <v>23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8" hidden="1" x14ac:dyDescent="0.25">
      <c r="A26" s="63" t="s">
        <v>24</v>
      </c>
      <c r="B26" s="64"/>
      <c r="C26" s="64"/>
      <c r="D26" s="60">
        <v>11</v>
      </c>
      <c r="E26" s="61">
        <v>0</v>
      </c>
      <c r="F26" s="62">
        <f>E26/$E$20*100</f>
        <v>0</v>
      </c>
    </row>
    <row r="27" spans="1:8" x14ac:dyDescent="0.25">
      <c r="A27" s="58" t="s">
        <v>25</v>
      </c>
      <c r="B27" s="64"/>
      <c r="C27" s="64"/>
      <c r="D27" s="60">
        <v>12</v>
      </c>
      <c r="E27" s="61">
        <f>E28+E29</f>
        <v>240651</v>
      </c>
      <c r="F27" s="62">
        <f>+F28+F29+F30</f>
        <v>87.236009309002327</v>
      </c>
    </row>
    <row r="28" spans="1:8" hidden="1" x14ac:dyDescent="0.25">
      <c r="A28" s="63" t="s">
        <v>26</v>
      </c>
      <c r="B28" s="64"/>
      <c r="C28" s="64"/>
      <c r="D28" s="60">
        <v>13</v>
      </c>
      <c r="E28" s="61">
        <v>0</v>
      </c>
      <c r="F28" s="62">
        <f>E28/$E$20*100</f>
        <v>0</v>
      </c>
      <c r="H28" s="65"/>
    </row>
    <row r="29" spans="1:8" x14ac:dyDescent="0.25">
      <c r="A29" s="63" t="s">
        <v>27</v>
      </c>
      <c r="B29" s="64"/>
      <c r="C29" s="64"/>
      <c r="D29" s="60">
        <v>14</v>
      </c>
      <c r="E29" s="61">
        <v>240651</v>
      </c>
      <c r="F29" s="62">
        <f>E29/$E$20*100</f>
        <v>87.236009309002327</v>
      </c>
      <c r="H29" s="65"/>
    </row>
    <row r="30" spans="1:8" hidden="1" x14ac:dyDescent="0.25">
      <c r="A30" s="63" t="s">
        <v>28</v>
      </c>
      <c r="B30" s="64"/>
      <c r="C30" s="64"/>
      <c r="D30" s="60">
        <v>15</v>
      </c>
      <c r="E30" s="61">
        <v>0</v>
      </c>
      <c r="F30" s="62">
        <f t="shared" ref="F30:F31" si="0">E30/$E$20*100</f>
        <v>0</v>
      </c>
    </row>
    <row r="31" spans="1:8" hidden="1" x14ac:dyDescent="0.25">
      <c r="A31" s="66" t="s">
        <v>29</v>
      </c>
      <c r="B31" s="67"/>
      <c r="C31" s="67"/>
      <c r="D31" s="68">
        <v>24</v>
      </c>
      <c r="E31" s="69">
        <v>0</v>
      </c>
      <c r="F31" s="70">
        <f t="shared" si="0"/>
        <v>0</v>
      </c>
    </row>
    <row r="32" spans="1:8" ht="13.8" thickBot="1" x14ac:dyDescent="0.3">
      <c r="A32" s="71" t="s">
        <v>30</v>
      </c>
      <c r="B32" s="72"/>
      <c r="C32" s="72"/>
      <c r="D32" s="73">
        <v>24</v>
      </c>
      <c r="E32" s="74">
        <v>20289</v>
      </c>
      <c r="F32" s="75">
        <f>E32/$E$20*100</f>
        <v>7.3547643386910844</v>
      </c>
    </row>
    <row r="33" spans="1:6" hidden="1" x14ac:dyDescent="0.25">
      <c r="A33" s="76"/>
      <c r="B33" s="77"/>
      <c r="C33" s="77"/>
      <c r="D33" s="78"/>
      <c r="E33" s="79">
        <v>0</v>
      </c>
      <c r="F33" s="80">
        <f>E33/$E$20*100</f>
        <v>0</v>
      </c>
    </row>
    <row r="34" spans="1:6" x14ac:dyDescent="0.25">
      <c r="A34" s="76"/>
      <c r="B34" s="77"/>
      <c r="C34" s="77"/>
      <c r="D34" s="78"/>
      <c r="E34" s="79"/>
      <c r="F34" s="80"/>
    </row>
    <row r="35" spans="1:6" x14ac:dyDescent="0.25">
      <c r="A35" s="76"/>
      <c r="B35" s="77"/>
      <c r="C35" s="77"/>
      <c r="D35" s="78"/>
      <c r="E35" s="79"/>
      <c r="F35" s="80"/>
    </row>
    <row r="36" spans="1:6" ht="15.6" x14ac:dyDescent="0.25">
      <c r="A36" s="81" t="s">
        <v>31</v>
      </c>
      <c r="B36" s="82"/>
      <c r="C36" s="82"/>
      <c r="D36" s="82"/>
      <c r="E36" s="82"/>
      <c r="F36" s="82"/>
    </row>
    <row r="37" spans="1:6" ht="13.8" thickBot="1" x14ac:dyDescent="0.3">
      <c r="B37" s="83"/>
      <c r="C37" s="83"/>
      <c r="D37" s="84"/>
      <c r="E37" s="85"/>
      <c r="F37" s="86"/>
    </row>
    <row r="38" spans="1:6" x14ac:dyDescent="0.25">
      <c r="A38" s="107" t="s">
        <v>32</v>
      </c>
      <c r="B38" s="110" t="s">
        <v>14</v>
      </c>
      <c r="C38" s="113" t="s">
        <v>33</v>
      </c>
      <c r="D38" s="114"/>
      <c r="E38" s="113" t="s">
        <v>34</v>
      </c>
      <c r="F38" s="114"/>
    </row>
    <row r="39" spans="1:6" x14ac:dyDescent="0.25">
      <c r="A39" s="108"/>
      <c r="B39" s="111"/>
      <c r="C39" s="87" t="s">
        <v>35</v>
      </c>
      <c r="D39" s="88" t="s">
        <v>36</v>
      </c>
      <c r="E39" s="87" t="s">
        <v>35</v>
      </c>
      <c r="F39" s="88" t="s">
        <v>36</v>
      </c>
    </row>
    <row r="40" spans="1:6" ht="13.8" thickBot="1" x14ac:dyDescent="0.3">
      <c r="A40" s="109"/>
      <c r="B40" s="112"/>
      <c r="C40" s="115" t="s">
        <v>45</v>
      </c>
      <c r="D40" s="115"/>
      <c r="E40" s="115"/>
      <c r="F40" s="116"/>
    </row>
    <row r="41" spans="1:6" ht="13.8" thickBot="1" x14ac:dyDescent="0.3">
      <c r="A41" s="89" t="s">
        <v>37</v>
      </c>
      <c r="B41" s="90">
        <v>1</v>
      </c>
      <c r="C41" s="91">
        <v>6220158</v>
      </c>
      <c r="D41" s="92">
        <v>8861151</v>
      </c>
      <c r="E41" s="91">
        <v>5692954</v>
      </c>
      <c r="F41" s="93">
        <v>8188891</v>
      </c>
    </row>
    <row r="42" spans="1:6" x14ac:dyDescent="0.25">
      <c r="A42" s="76"/>
      <c r="B42" s="83"/>
      <c r="C42" s="94"/>
      <c r="D42" s="94"/>
      <c r="E42" s="94"/>
      <c r="F42" s="94"/>
    </row>
    <row r="44" spans="1:6" ht="15.6" x14ac:dyDescent="0.25">
      <c r="A44" s="81" t="s">
        <v>38</v>
      </c>
      <c r="B44" s="83"/>
      <c r="C44" s="83"/>
      <c r="D44" s="84"/>
      <c r="E44" s="85"/>
    </row>
    <row r="45" spans="1:6" ht="13.8" thickBot="1" x14ac:dyDescent="0.3">
      <c r="A45" s="76"/>
      <c r="B45" s="83"/>
      <c r="C45" s="95"/>
      <c r="D45" s="95"/>
    </row>
    <row r="46" spans="1:6" x14ac:dyDescent="0.25">
      <c r="A46" s="117" t="s">
        <v>32</v>
      </c>
      <c r="B46" s="119" t="s">
        <v>14</v>
      </c>
      <c r="C46" s="120" t="s">
        <v>39</v>
      </c>
      <c r="D46" s="121"/>
      <c r="E46" s="96"/>
    </row>
    <row r="47" spans="1:6" ht="13.8" thickBot="1" x14ac:dyDescent="0.3">
      <c r="A47" s="118"/>
      <c r="B47" s="112"/>
      <c r="C47" s="97" t="s">
        <v>40</v>
      </c>
      <c r="D47" s="98">
        <f>F19</f>
        <v>45016</v>
      </c>
      <c r="E47" s="31"/>
    </row>
    <row r="48" spans="1:6" ht="13.8" thickBot="1" x14ac:dyDescent="0.3">
      <c r="A48" s="89" t="s">
        <v>37</v>
      </c>
      <c r="B48" s="55">
        <v>1</v>
      </c>
      <c r="C48" s="105">
        <v>262453484</v>
      </c>
      <c r="D48" s="106"/>
      <c r="E48" s="99"/>
    </row>
    <row r="50" spans="1:6" ht="52.8" x14ac:dyDescent="0.3">
      <c r="A50" s="100" t="s">
        <v>41</v>
      </c>
      <c r="B50" s="101"/>
      <c r="C50" s="101"/>
      <c r="D50" s="102"/>
      <c r="E50" s="102"/>
      <c r="F50" s="103"/>
    </row>
  </sheetData>
  <mergeCells count="9">
    <mergeCell ref="C48:D48"/>
    <mergeCell ref="A38:A40"/>
    <mergeCell ref="B38:B40"/>
    <mergeCell ref="C38:D38"/>
    <mergeCell ref="E38:F38"/>
    <mergeCell ref="C40:F40"/>
    <mergeCell ref="A46:A47"/>
    <mergeCell ref="B46:B47"/>
    <mergeCell ref="C46:D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8455-20B8-49F0-8D63-4AF13AAC5C78}">
  <sheetPr>
    <pageSetUpPr fitToPage="1"/>
  </sheetPr>
  <dimension ref="A1:H50"/>
  <sheetViews>
    <sheetView workbookViewId="0">
      <selection activeCell="H18" sqref="H18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4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12</v>
      </c>
      <c r="B16" s="36"/>
      <c r="C16" s="36"/>
      <c r="D16" s="37"/>
      <c r="E16" s="37"/>
      <c r="F16" s="37"/>
    </row>
    <row r="17" spans="1:8" ht="13.8" thickBot="1" x14ac:dyDescent="0.3">
      <c r="A17" s="38"/>
      <c r="B17" s="38"/>
      <c r="C17" s="38"/>
      <c r="D17" s="39"/>
      <c r="E17" s="39"/>
      <c r="F17" s="39"/>
    </row>
    <row r="18" spans="1:8" ht="39.6" x14ac:dyDescent="0.3">
      <c r="A18" s="40" t="s">
        <v>13</v>
      </c>
      <c r="B18" s="41"/>
      <c r="C18" s="42"/>
      <c r="D18" s="43" t="s">
        <v>14</v>
      </c>
      <c r="E18" s="44" t="s">
        <v>15</v>
      </c>
      <c r="F18" s="45" t="s">
        <v>16</v>
      </c>
    </row>
    <row r="19" spans="1:8" ht="13.8" thickBot="1" x14ac:dyDescent="0.3">
      <c r="A19" s="46"/>
      <c r="B19" s="47"/>
      <c r="C19" s="48"/>
      <c r="D19" s="49"/>
      <c r="E19" s="50" t="s">
        <v>17</v>
      </c>
      <c r="F19" s="51">
        <v>45046</v>
      </c>
      <c r="G19" s="52"/>
    </row>
    <row r="20" spans="1:8" x14ac:dyDescent="0.25">
      <c r="A20" s="53" t="s">
        <v>18</v>
      </c>
      <c r="B20" s="54"/>
      <c r="C20" s="54"/>
      <c r="D20" s="55">
        <v>1</v>
      </c>
      <c r="E20" s="56">
        <f>E21+E24+E27+E32</f>
        <v>279723</v>
      </c>
      <c r="F20" s="57">
        <f>+F21+F24+F27+F32</f>
        <v>100</v>
      </c>
    </row>
    <row r="21" spans="1:8" x14ac:dyDescent="0.25">
      <c r="A21" s="58" t="s">
        <v>19</v>
      </c>
      <c r="B21" s="59"/>
      <c r="C21" s="59"/>
      <c r="D21" s="60">
        <v>3</v>
      </c>
      <c r="E21" s="61">
        <f>E22+E23</f>
        <v>14117</v>
      </c>
      <c r="F21" s="62">
        <f>(F22+F23)</f>
        <v>5.0467784200798649</v>
      </c>
    </row>
    <row r="22" spans="1:8" x14ac:dyDescent="0.25">
      <c r="A22" s="63" t="s">
        <v>20</v>
      </c>
      <c r="B22" s="64"/>
      <c r="C22" s="64"/>
      <c r="D22" s="60">
        <v>4</v>
      </c>
      <c r="E22" s="61">
        <v>14117</v>
      </c>
      <c r="F22" s="62">
        <f>E22/E20*100</f>
        <v>5.0467784200798649</v>
      </c>
    </row>
    <row r="23" spans="1:8" hidden="1" x14ac:dyDescent="0.25">
      <c r="A23" s="63" t="s">
        <v>21</v>
      </c>
      <c r="B23" s="64"/>
      <c r="C23" s="64"/>
      <c r="D23" s="60">
        <v>5</v>
      </c>
      <c r="E23" s="61">
        <v>0</v>
      </c>
      <c r="F23" s="62">
        <f>E23/E20*100</f>
        <v>0</v>
      </c>
    </row>
    <row r="24" spans="1:8" hidden="1" x14ac:dyDescent="0.25">
      <c r="A24" s="58" t="s">
        <v>22</v>
      </c>
      <c r="B24" s="64"/>
      <c r="C24" s="64"/>
      <c r="D24" s="60">
        <v>9</v>
      </c>
      <c r="E24" s="61">
        <f>E25+E25</f>
        <v>0</v>
      </c>
      <c r="F24" s="62">
        <f>+F25+F26</f>
        <v>0</v>
      </c>
    </row>
    <row r="25" spans="1:8" hidden="1" x14ac:dyDescent="0.25">
      <c r="A25" s="63" t="s">
        <v>23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8" hidden="1" x14ac:dyDescent="0.25">
      <c r="A26" s="63" t="s">
        <v>24</v>
      </c>
      <c r="B26" s="64"/>
      <c r="C26" s="64"/>
      <c r="D26" s="60">
        <v>11</v>
      </c>
      <c r="E26" s="61">
        <v>0</v>
      </c>
      <c r="F26" s="62">
        <f>E26/$E$20*100</f>
        <v>0</v>
      </c>
    </row>
    <row r="27" spans="1:8" x14ac:dyDescent="0.25">
      <c r="A27" s="58" t="s">
        <v>25</v>
      </c>
      <c r="B27" s="64"/>
      <c r="C27" s="64"/>
      <c r="D27" s="60">
        <v>12</v>
      </c>
      <c r="E27" s="61">
        <f>E28+E29</f>
        <v>245149</v>
      </c>
      <c r="F27" s="62">
        <f>+F28+F29+F30</f>
        <v>87.639915201824664</v>
      </c>
    </row>
    <row r="28" spans="1:8" hidden="1" x14ac:dyDescent="0.25">
      <c r="A28" s="63" t="s">
        <v>26</v>
      </c>
      <c r="B28" s="64"/>
      <c r="C28" s="64"/>
      <c r="D28" s="60">
        <v>13</v>
      </c>
      <c r="E28" s="61">
        <v>0</v>
      </c>
      <c r="F28" s="62">
        <f>E28/$E$20*100</f>
        <v>0</v>
      </c>
      <c r="H28" s="65"/>
    </row>
    <row r="29" spans="1:8" x14ac:dyDescent="0.25">
      <c r="A29" s="63" t="s">
        <v>27</v>
      </c>
      <c r="B29" s="64"/>
      <c r="C29" s="64"/>
      <c r="D29" s="60">
        <v>14</v>
      </c>
      <c r="E29" s="61">
        <v>245149</v>
      </c>
      <c r="F29" s="62">
        <f>E29/$E$20*100</f>
        <v>87.639915201824664</v>
      </c>
      <c r="H29" s="65"/>
    </row>
    <row r="30" spans="1:8" hidden="1" x14ac:dyDescent="0.25">
      <c r="A30" s="63" t="s">
        <v>28</v>
      </c>
      <c r="B30" s="64"/>
      <c r="C30" s="64"/>
      <c r="D30" s="60">
        <v>15</v>
      </c>
      <c r="E30" s="61">
        <v>0</v>
      </c>
      <c r="F30" s="62">
        <f t="shared" ref="F30:F31" si="0">E30/$E$20*100</f>
        <v>0</v>
      </c>
    </row>
    <row r="31" spans="1:8" hidden="1" x14ac:dyDescent="0.25">
      <c r="A31" s="66" t="s">
        <v>29</v>
      </c>
      <c r="B31" s="67"/>
      <c r="C31" s="67"/>
      <c r="D31" s="68">
        <v>24</v>
      </c>
      <c r="E31" s="69">
        <v>0</v>
      </c>
      <c r="F31" s="70">
        <f t="shared" si="0"/>
        <v>0</v>
      </c>
    </row>
    <row r="32" spans="1:8" ht="13.8" thickBot="1" x14ac:dyDescent="0.3">
      <c r="A32" s="71" t="s">
        <v>30</v>
      </c>
      <c r="B32" s="72"/>
      <c r="C32" s="72"/>
      <c r="D32" s="73">
        <v>24</v>
      </c>
      <c r="E32" s="74">
        <v>20457</v>
      </c>
      <c r="F32" s="75">
        <f>E32/$E$20*100</f>
        <v>7.313306378095473</v>
      </c>
    </row>
    <row r="33" spans="1:6" hidden="1" x14ac:dyDescent="0.25">
      <c r="A33" s="76"/>
      <c r="B33" s="77"/>
      <c r="C33" s="77"/>
      <c r="D33" s="78"/>
      <c r="E33" s="79">
        <v>0</v>
      </c>
      <c r="F33" s="80">
        <f>E33/$E$20*100</f>
        <v>0</v>
      </c>
    </row>
    <row r="34" spans="1:6" x14ac:dyDescent="0.25">
      <c r="A34" s="76"/>
      <c r="B34" s="77"/>
      <c r="C34" s="77"/>
      <c r="D34" s="78"/>
      <c r="E34" s="79"/>
      <c r="F34" s="80"/>
    </row>
    <row r="35" spans="1:6" x14ac:dyDescent="0.25">
      <c r="A35" s="76"/>
      <c r="B35" s="77"/>
      <c r="C35" s="77"/>
      <c r="D35" s="78"/>
      <c r="E35" s="79"/>
      <c r="F35" s="80"/>
    </row>
    <row r="36" spans="1:6" ht="15.6" x14ac:dyDescent="0.25">
      <c r="A36" s="81" t="s">
        <v>31</v>
      </c>
      <c r="B36" s="82"/>
      <c r="C36" s="82"/>
      <c r="D36" s="82"/>
      <c r="E36" s="82"/>
      <c r="F36" s="82"/>
    </row>
    <row r="37" spans="1:6" ht="13.8" thickBot="1" x14ac:dyDescent="0.3">
      <c r="B37" s="83"/>
      <c r="C37" s="83"/>
      <c r="D37" s="84"/>
      <c r="E37" s="85"/>
      <c r="F37" s="86"/>
    </row>
    <row r="38" spans="1:6" x14ac:dyDescent="0.25">
      <c r="A38" s="107" t="s">
        <v>32</v>
      </c>
      <c r="B38" s="110" t="s">
        <v>14</v>
      </c>
      <c r="C38" s="113" t="s">
        <v>33</v>
      </c>
      <c r="D38" s="114"/>
      <c r="E38" s="113" t="s">
        <v>34</v>
      </c>
      <c r="F38" s="114"/>
    </row>
    <row r="39" spans="1:6" x14ac:dyDescent="0.25">
      <c r="A39" s="108"/>
      <c r="B39" s="111"/>
      <c r="C39" s="87" t="s">
        <v>35</v>
      </c>
      <c r="D39" s="88" t="s">
        <v>36</v>
      </c>
      <c r="E39" s="87" t="s">
        <v>35</v>
      </c>
      <c r="F39" s="88" t="s">
        <v>36</v>
      </c>
    </row>
    <row r="40" spans="1:6" ht="13.8" thickBot="1" x14ac:dyDescent="0.3">
      <c r="A40" s="109"/>
      <c r="B40" s="112"/>
      <c r="C40" s="115" t="s">
        <v>46</v>
      </c>
      <c r="D40" s="115"/>
      <c r="E40" s="115"/>
      <c r="F40" s="116"/>
    </row>
    <row r="41" spans="1:6" ht="13.8" thickBot="1" x14ac:dyDescent="0.3">
      <c r="A41" s="89" t="s">
        <v>37</v>
      </c>
      <c r="B41" s="90">
        <v>1</v>
      </c>
      <c r="C41" s="91">
        <v>3198230</v>
      </c>
      <c r="D41" s="92">
        <v>8055158</v>
      </c>
      <c r="E41" s="91">
        <v>3013413</v>
      </c>
      <c r="F41" s="93">
        <v>7564148</v>
      </c>
    </row>
    <row r="42" spans="1:6" x14ac:dyDescent="0.25">
      <c r="A42" s="76"/>
      <c r="B42" s="83"/>
      <c r="C42" s="94"/>
      <c r="D42" s="94"/>
      <c r="E42" s="94"/>
      <c r="F42" s="94"/>
    </row>
    <row r="44" spans="1:6" ht="15.6" x14ac:dyDescent="0.25">
      <c r="A44" s="81" t="s">
        <v>38</v>
      </c>
      <c r="B44" s="83"/>
      <c r="C44" s="83"/>
      <c r="D44" s="84"/>
      <c r="E44" s="85"/>
    </row>
    <row r="45" spans="1:6" ht="13.8" thickBot="1" x14ac:dyDescent="0.3">
      <c r="A45" s="76"/>
      <c r="B45" s="83"/>
      <c r="C45" s="95"/>
      <c r="D45" s="95"/>
    </row>
    <row r="46" spans="1:6" x14ac:dyDescent="0.25">
      <c r="A46" s="117" t="s">
        <v>32</v>
      </c>
      <c r="B46" s="119" t="s">
        <v>14</v>
      </c>
      <c r="C46" s="120" t="s">
        <v>39</v>
      </c>
      <c r="D46" s="121"/>
      <c r="E46" s="96"/>
    </row>
    <row r="47" spans="1:6" ht="13.8" thickBot="1" x14ac:dyDescent="0.3">
      <c r="A47" s="118"/>
      <c r="B47" s="112"/>
      <c r="C47" s="97" t="s">
        <v>40</v>
      </c>
      <c r="D47" s="98">
        <f>F19</f>
        <v>45046</v>
      </c>
      <c r="E47" s="31"/>
    </row>
    <row r="48" spans="1:6" ht="13.8" thickBot="1" x14ac:dyDescent="0.3">
      <c r="A48" s="89" t="s">
        <v>37</v>
      </c>
      <c r="B48" s="55">
        <v>1</v>
      </c>
      <c r="C48" s="105">
        <v>262296952</v>
      </c>
      <c r="D48" s="106"/>
      <c r="E48" s="99"/>
    </row>
    <row r="50" spans="1:6" ht="52.8" x14ac:dyDescent="0.3">
      <c r="A50" s="100" t="s">
        <v>41</v>
      </c>
      <c r="B50" s="101"/>
      <c r="C50" s="101"/>
      <c r="D50" s="102"/>
      <c r="E50" s="102"/>
      <c r="F50" s="103"/>
    </row>
  </sheetData>
  <mergeCells count="9">
    <mergeCell ref="C48:D48"/>
    <mergeCell ref="A38:A40"/>
    <mergeCell ref="B38:B40"/>
    <mergeCell ref="C38:D38"/>
    <mergeCell ref="E38:F38"/>
    <mergeCell ref="C40:F40"/>
    <mergeCell ref="A46:A47"/>
    <mergeCell ref="B46:B47"/>
    <mergeCell ref="C46:D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5E21B-F936-4406-B1F6-98CD0CFDD3F1}">
  <sheetPr>
    <pageSetUpPr fitToPage="1"/>
  </sheetPr>
  <dimension ref="A1:H50"/>
  <sheetViews>
    <sheetView workbookViewId="0">
      <selection activeCell="H14" sqref="H14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4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12</v>
      </c>
      <c r="B16" s="36"/>
      <c r="C16" s="36"/>
      <c r="D16" s="37"/>
      <c r="E16" s="37"/>
      <c r="F16" s="37"/>
    </row>
    <row r="17" spans="1:8" ht="13.8" thickBot="1" x14ac:dyDescent="0.3">
      <c r="A17" s="38"/>
      <c r="B17" s="38"/>
      <c r="C17" s="38"/>
      <c r="D17" s="39"/>
      <c r="E17" s="39"/>
      <c r="F17" s="39"/>
    </row>
    <row r="18" spans="1:8" ht="39.6" x14ac:dyDescent="0.3">
      <c r="A18" s="40" t="s">
        <v>13</v>
      </c>
      <c r="B18" s="41"/>
      <c r="C18" s="42"/>
      <c r="D18" s="43" t="s">
        <v>14</v>
      </c>
      <c r="E18" s="44" t="s">
        <v>15</v>
      </c>
      <c r="F18" s="45" t="s">
        <v>16</v>
      </c>
    </row>
    <row r="19" spans="1:8" ht="13.8" thickBot="1" x14ac:dyDescent="0.3">
      <c r="A19" s="46"/>
      <c r="B19" s="47"/>
      <c r="C19" s="48"/>
      <c r="D19" s="49"/>
      <c r="E19" s="50" t="s">
        <v>17</v>
      </c>
      <c r="F19" s="51">
        <v>45077</v>
      </c>
      <c r="G19" s="52"/>
    </row>
    <row r="20" spans="1:8" x14ac:dyDescent="0.25">
      <c r="A20" s="53" t="s">
        <v>18</v>
      </c>
      <c r="B20" s="54"/>
      <c r="C20" s="54"/>
      <c r="D20" s="55">
        <v>1</v>
      </c>
      <c r="E20" s="56">
        <f>E21+E24+E27+E32</f>
        <v>278222</v>
      </c>
      <c r="F20" s="57">
        <f>+F21+F24+F27+F32</f>
        <v>100</v>
      </c>
    </row>
    <row r="21" spans="1:8" x14ac:dyDescent="0.25">
      <c r="A21" s="58" t="s">
        <v>19</v>
      </c>
      <c r="B21" s="59"/>
      <c r="C21" s="59"/>
      <c r="D21" s="60">
        <v>3</v>
      </c>
      <c r="E21" s="61">
        <f>E22+E23</f>
        <v>11568</v>
      </c>
      <c r="F21" s="62">
        <f>(F22+F23)</f>
        <v>4.1578307969894546</v>
      </c>
    </row>
    <row r="22" spans="1:8" x14ac:dyDescent="0.25">
      <c r="A22" s="63" t="s">
        <v>20</v>
      </c>
      <c r="B22" s="64"/>
      <c r="C22" s="64"/>
      <c r="D22" s="60">
        <v>4</v>
      </c>
      <c r="E22" s="61">
        <v>11568</v>
      </c>
      <c r="F22" s="62">
        <f>E22/E20*100</f>
        <v>4.1578307969894546</v>
      </c>
    </row>
    <row r="23" spans="1:8" hidden="1" x14ac:dyDescent="0.25">
      <c r="A23" s="63" t="s">
        <v>21</v>
      </c>
      <c r="B23" s="64"/>
      <c r="C23" s="64"/>
      <c r="D23" s="60">
        <v>5</v>
      </c>
      <c r="E23" s="61">
        <v>0</v>
      </c>
      <c r="F23" s="62">
        <f>E23/E20*100</f>
        <v>0</v>
      </c>
    </row>
    <row r="24" spans="1:8" hidden="1" x14ac:dyDescent="0.25">
      <c r="A24" s="58" t="s">
        <v>22</v>
      </c>
      <c r="B24" s="64"/>
      <c r="C24" s="64"/>
      <c r="D24" s="60">
        <v>9</v>
      </c>
      <c r="E24" s="61">
        <f>E25+E25</f>
        <v>0</v>
      </c>
      <c r="F24" s="62">
        <f>+F25+F26</f>
        <v>0</v>
      </c>
    </row>
    <row r="25" spans="1:8" hidden="1" x14ac:dyDescent="0.25">
      <c r="A25" s="63" t="s">
        <v>23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8" hidden="1" x14ac:dyDescent="0.25">
      <c r="A26" s="63" t="s">
        <v>24</v>
      </c>
      <c r="B26" s="64"/>
      <c r="C26" s="64"/>
      <c r="D26" s="60">
        <v>11</v>
      </c>
      <c r="E26" s="61">
        <v>0</v>
      </c>
      <c r="F26" s="62">
        <f>E26/$E$20*100</f>
        <v>0</v>
      </c>
    </row>
    <row r="27" spans="1:8" x14ac:dyDescent="0.25">
      <c r="A27" s="58" t="s">
        <v>25</v>
      </c>
      <c r="B27" s="64"/>
      <c r="C27" s="64"/>
      <c r="D27" s="60">
        <v>12</v>
      </c>
      <c r="E27" s="61">
        <f>E28+E29</f>
        <v>248585</v>
      </c>
      <c r="F27" s="62">
        <f>+F28+F29+F30</f>
        <v>89.347715133957777</v>
      </c>
    </row>
    <row r="28" spans="1:8" hidden="1" x14ac:dyDescent="0.25">
      <c r="A28" s="63" t="s">
        <v>26</v>
      </c>
      <c r="B28" s="64"/>
      <c r="C28" s="64"/>
      <c r="D28" s="60">
        <v>13</v>
      </c>
      <c r="E28" s="61">
        <v>0</v>
      </c>
      <c r="F28" s="62">
        <f>E28/$E$20*100</f>
        <v>0</v>
      </c>
      <c r="H28" s="65"/>
    </row>
    <row r="29" spans="1:8" x14ac:dyDescent="0.25">
      <c r="A29" s="63" t="s">
        <v>27</v>
      </c>
      <c r="B29" s="64"/>
      <c r="C29" s="64"/>
      <c r="D29" s="60">
        <v>14</v>
      </c>
      <c r="E29" s="61">
        <v>248585</v>
      </c>
      <c r="F29" s="62">
        <f>E29/$E$20*100</f>
        <v>89.347715133957777</v>
      </c>
      <c r="H29" s="65"/>
    </row>
    <row r="30" spans="1:8" hidden="1" x14ac:dyDescent="0.25">
      <c r="A30" s="63" t="s">
        <v>28</v>
      </c>
      <c r="B30" s="64"/>
      <c r="C30" s="64"/>
      <c r="D30" s="60">
        <v>15</v>
      </c>
      <c r="E30" s="61">
        <v>0</v>
      </c>
      <c r="F30" s="62">
        <f t="shared" ref="F30:F31" si="0">E30/$E$20*100</f>
        <v>0</v>
      </c>
    </row>
    <row r="31" spans="1:8" hidden="1" x14ac:dyDescent="0.25">
      <c r="A31" s="66" t="s">
        <v>29</v>
      </c>
      <c r="B31" s="67"/>
      <c r="C31" s="67"/>
      <c r="D31" s="68">
        <v>24</v>
      </c>
      <c r="E31" s="69">
        <v>0</v>
      </c>
      <c r="F31" s="70">
        <f t="shared" si="0"/>
        <v>0</v>
      </c>
    </row>
    <row r="32" spans="1:8" ht="13.8" thickBot="1" x14ac:dyDescent="0.3">
      <c r="A32" s="71" t="s">
        <v>30</v>
      </c>
      <c r="B32" s="72"/>
      <c r="C32" s="72"/>
      <c r="D32" s="73">
        <v>24</v>
      </c>
      <c r="E32" s="74">
        <v>18069</v>
      </c>
      <c r="F32" s="75">
        <f>E32/$E$20*100</f>
        <v>6.4944540690527717</v>
      </c>
    </row>
    <row r="33" spans="1:6" hidden="1" x14ac:dyDescent="0.25">
      <c r="A33" s="76"/>
      <c r="B33" s="77"/>
      <c r="C33" s="77"/>
      <c r="D33" s="78"/>
      <c r="E33" s="79">
        <v>0</v>
      </c>
      <c r="F33" s="80">
        <f>E33/$E$20*100</f>
        <v>0</v>
      </c>
    </row>
    <row r="34" spans="1:6" x14ac:dyDescent="0.25">
      <c r="A34" s="76"/>
      <c r="B34" s="77"/>
      <c r="C34" s="77"/>
      <c r="D34" s="78"/>
      <c r="E34" s="79"/>
      <c r="F34" s="80"/>
    </row>
    <row r="35" spans="1:6" x14ac:dyDescent="0.25">
      <c r="A35" s="76"/>
      <c r="B35" s="77"/>
      <c r="C35" s="77"/>
      <c r="D35" s="78"/>
      <c r="E35" s="79"/>
      <c r="F35" s="80"/>
    </row>
    <row r="36" spans="1:6" ht="15.6" x14ac:dyDescent="0.25">
      <c r="A36" s="81" t="s">
        <v>31</v>
      </c>
      <c r="B36" s="82"/>
      <c r="C36" s="82"/>
      <c r="D36" s="82"/>
      <c r="E36" s="82"/>
      <c r="F36" s="82"/>
    </row>
    <row r="37" spans="1:6" ht="13.8" thickBot="1" x14ac:dyDescent="0.3">
      <c r="B37" s="83"/>
      <c r="C37" s="83"/>
      <c r="D37" s="84"/>
      <c r="E37" s="85"/>
      <c r="F37" s="86"/>
    </row>
    <row r="38" spans="1:6" x14ac:dyDescent="0.25">
      <c r="A38" s="107" t="s">
        <v>32</v>
      </c>
      <c r="B38" s="110" t="s">
        <v>14</v>
      </c>
      <c r="C38" s="113" t="s">
        <v>33</v>
      </c>
      <c r="D38" s="114"/>
      <c r="E38" s="113" t="s">
        <v>34</v>
      </c>
      <c r="F38" s="114"/>
    </row>
    <row r="39" spans="1:6" x14ac:dyDescent="0.25">
      <c r="A39" s="108"/>
      <c r="B39" s="111"/>
      <c r="C39" s="87" t="s">
        <v>35</v>
      </c>
      <c r="D39" s="88" t="s">
        <v>36</v>
      </c>
      <c r="E39" s="87" t="s">
        <v>35</v>
      </c>
      <c r="F39" s="88" t="s">
        <v>36</v>
      </c>
    </row>
    <row r="40" spans="1:6" ht="13.8" thickBot="1" x14ac:dyDescent="0.3">
      <c r="A40" s="109"/>
      <c r="B40" s="112"/>
      <c r="C40" s="115" t="s">
        <v>47</v>
      </c>
      <c r="D40" s="115"/>
      <c r="E40" s="115"/>
      <c r="F40" s="116"/>
    </row>
    <row r="41" spans="1:6" ht="13.8" thickBot="1" x14ac:dyDescent="0.3">
      <c r="A41" s="89" t="s">
        <v>37</v>
      </c>
      <c r="B41" s="90">
        <v>1</v>
      </c>
      <c r="C41" s="91">
        <v>4837528</v>
      </c>
      <c r="D41" s="92">
        <v>5052522</v>
      </c>
      <c r="E41" s="91">
        <v>4622994</v>
      </c>
      <c r="F41" s="93">
        <v>4822643</v>
      </c>
    </row>
    <row r="42" spans="1:6" x14ac:dyDescent="0.25">
      <c r="A42" s="76"/>
      <c r="B42" s="83"/>
      <c r="C42" s="94"/>
      <c r="D42" s="94"/>
      <c r="E42" s="94"/>
      <c r="F42" s="94"/>
    </row>
    <row r="44" spans="1:6" ht="15.6" x14ac:dyDescent="0.25">
      <c r="A44" s="81" t="s">
        <v>38</v>
      </c>
      <c r="B44" s="83"/>
      <c r="C44" s="83"/>
      <c r="D44" s="84"/>
      <c r="E44" s="85"/>
    </row>
    <row r="45" spans="1:6" ht="13.8" thickBot="1" x14ac:dyDescent="0.3">
      <c r="A45" s="76"/>
      <c r="B45" s="83"/>
      <c r="C45" s="95"/>
      <c r="D45" s="95"/>
    </row>
    <row r="46" spans="1:6" x14ac:dyDescent="0.25">
      <c r="A46" s="117" t="s">
        <v>32</v>
      </c>
      <c r="B46" s="119" t="s">
        <v>14</v>
      </c>
      <c r="C46" s="120" t="s">
        <v>39</v>
      </c>
      <c r="D46" s="121"/>
      <c r="E46" s="96"/>
    </row>
    <row r="47" spans="1:6" ht="13.8" thickBot="1" x14ac:dyDescent="0.3">
      <c r="A47" s="118"/>
      <c r="B47" s="112"/>
      <c r="C47" s="97" t="s">
        <v>40</v>
      </c>
      <c r="D47" s="98">
        <f>F19</f>
        <v>45077</v>
      </c>
      <c r="E47" s="31"/>
    </row>
    <row r="48" spans="1:6" ht="13.8" thickBot="1" x14ac:dyDescent="0.3">
      <c r="A48" s="89" t="s">
        <v>37</v>
      </c>
      <c r="B48" s="55">
        <v>1</v>
      </c>
      <c r="C48" s="105">
        <v>263390268</v>
      </c>
      <c r="D48" s="106"/>
      <c r="E48" s="99"/>
    </row>
    <row r="50" spans="1:6" ht="52.8" x14ac:dyDescent="0.3">
      <c r="A50" s="100" t="s">
        <v>41</v>
      </c>
      <c r="B50" s="101"/>
      <c r="C50" s="101"/>
      <c r="D50" s="102"/>
      <c r="E50" s="102"/>
      <c r="F50" s="103"/>
    </row>
  </sheetData>
  <mergeCells count="9">
    <mergeCell ref="C48:D48"/>
    <mergeCell ref="A38:A40"/>
    <mergeCell ref="B38:B40"/>
    <mergeCell ref="C38:D38"/>
    <mergeCell ref="E38:F38"/>
    <mergeCell ref="C40:F40"/>
    <mergeCell ref="A46:A47"/>
    <mergeCell ref="B46:B47"/>
    <mergeCell ref="C46:D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3BB52-3748-4901-AA36-B33229D9B9D2}">
  <sheetPr>
    <pageSetUpPr fitToPage="1"/>
  </sheetPr>
  <dimension ref="A1:H50"/>
  <sheetViews>
    <sheetView workbookViewId="0">
      <selection activeCell="J44" sqref="J44:J45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4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12</v>
      </c>
      <c r="B16" s="36"/>
      <c r="C16" s="36"/>
      <c r="D16" s="37"/>
      <c r="E16" s="37"/>
      <c r="F16" s="37"/>
    </row>
    <row r="17" spans="1:8" ht="13.8" thickBot="1" x14ac:dyDescent="0.3">
      <c r="A17" s="38"/>
      <c r="B17" s="38"/>
      <c r="C17" s="38"/>
      <c r="D17" s="39"/>
      <c r="E17" s="39"/>
      <c r="F17" s="39"/>
    </row>
    <row r="18" spans="1:8" ht="39.6" x14ac:dyDescent="0.3">
      <c r="A18" s="40" t="s">
        <v>13</v>
      </c>
      <c r="B18" s="41"/>
      <c r="C18" s="42"/>
      <c r="D18" s="43" t="s">
        <v>14</v>
      </c>
      <c r="E18" s="44" t="s">
        <v>15</v>
      </c>
      <c r="F18" s="45" t="s">
        <v>16</v>
      </c>
    </row>
    <row r="19" spans="1:8" ht="13.8" thickBot="1" x14ac:dyDescent="0.3">
      <c r="A19" s="46"/>
      <c r="B19" s="47"/>
      <c r="C19" s="48"/>
      <c r="D19" s="49"/>
      <c r="E19" s="50" t="s">
        <v>17</v>
      </c>
      <c r="F19" s="51">
        <v>45107</v>
      </c>
      <c r="G19" s="52"/>
    </row>
    <row r="20" spans="1:8" x14ac:dyDescent="0.25">
      <c r="A20" s="53" t="s">
        <v>18</v>
      </c>
      <c r="B20" s="54"/>
      <c r="C20" s="54"/>
      <c r="D20" s="55">
        <v>1</v>
      </c>
      <c r="E20" s="56">
        <f>E21+E24+E27+E32</f>
        <v>275976</v>
      </c>
      <c r="F20" s="57">
        <f>+F21+F24+F27+F32</f>
        <v>100</v>
      </c>
    </row>
    <row r="21" spans="1:8" x14ac:dyDescent="0.25">
      <c r="A21" s="58" t="s">
        <v>19</v>
      </c>
      <c r="B21" s="59"/>
      <c r="C21" s="59"/>
      <c r="D21" s="60">
        <v>3</v>
      </c>
      <c r="E21" s="61">
        <f>E22+E23</f>
        <v>17014</v>
      </c>
      <c r="F21" s="62">
        <f>(F22+F23)</f>
        <v>6.1650288430878044</v>
      </c>
    </row>
    <row r="22" spans="1:8" x14ac:dyDescent="0.25">
      <c r="A22" s="63" t="s">
        <v>20</v>
      </c>
      <c r="B22" s="64"/>
      <c r="C22" s="64"/>
      <c r="D22" s="60">
        <v>4</v>
      </c>
      <c r="E22" s="61">
        <v>17014</v>
      </c>
      <c r="F22" s="62">
        <f>E22/E20*100</f>
        <v>6.1650288430878044</v>
      </c>
    </row>
    <row r="23" spans="1:8" hidden="1" x14ac:dyDescent="0.25">
      <c r="A23" s="63" t="s">
        <v>21</v>
      </c>
      <c r="B23" s="64"/>
      <c r="C23" s="64"/>
      <c r="D23" s="60">
        <v>5</v>
      </c>
      <c r="E23" s="61">
        <v>0</v>
      </c>
      <c r="F23" s="62">
        <f>E23/E20*100</f>
        <v>0</v>
      </c>
    </row>
    <row r="24" spans="1:8" hidden="1" x14ac:dyDescent="0.25">
      <c r="A24" s="58" t="s">
        <v>22</v>
      </c>
      <c r="B24" s="64"/>
      <c r="C24" s="64"/>
      <c r="D24" s="60">
        <v>9</v>
      </c>
      <c r="E24" s="61">
        <f>E25+E25</f>
        <v>0</v>
      </c>
      <c r="F24" s="62">
        <f>+F25+F26</f>
        <v>0</v>
      </c>
    </row>
    <row r="25" spans="1:8" hidden="1" x14ac:dyDescent="0.25">
      <c r="A25" s="63" t="s">
        <v>23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8" hidden="1" x14ac:dyDescent="0.25">
      <c r="A26" s="63" t="s">
        <v>24</v>
      </c>
      <c r="B26" s="64"/>
      <c r="C26" s="64"/>
      <c r="D26" s="60">
        <v>11</v>
      </c>
      <c r="E26" s="61">
        <v>0</v>
      </c>
      <c r="F26" s="62">
        <f>E26/$E$20*100</f>
        <v>0</v>
      </c>
    </row>
    <row r="27" spans="1:8" x14ac:dyDescent="0.25">
      <c r="A27" s="58" t="s">
        <v>25</v>
      </c>
      <c r="B27" s="64"/>
      <c r="C27" s="64"/>
      <c r="D27" s="60">
        <v>12</v>
      </c>
      <c r="E27" s="61">
        <f>E28+E29</f>
        <v>247029</v>
      </c>
      <c r="F27" s="62">
        <f>+F28+F29+F30</f>
        <v>89.511044438646834</v>
      </c>
    </row>
    <row r="28" spans="1:8" hidden="1" x14ac:dyDescent="0.25">
      <c r="A28" s="63" t="s">
        <v>26</v>
      </c>
      <c r="B28" s="64"/>
      <c r="C28" s="64"/>
      <c r="D28" s="60">
        <v>13</v>
      </c>
      <c r="E28" s="61">
        <v>0</v>
      </c>
      <c r="F28" s="62">
        <f>E28/$E$20*100</f>
        <v>0</v>
      </c>
      <c r="H28" s="65"/>
    </row>
    <row r="29" spans="1:8" x14ac:dyDescent="0.25">
      <c r="A29" s="63" t="s">
        <v>27</v>
      </c>
      <c r="B29" s="64"/>
      <c r="C29" s="64"/>
      <c r="D29" s="60">
        <v>14</v>
      </c>
      <c r="E29" s="61">
        <v>247029</v>
      </c>
      <c r="F29" s="62">
        <f>E29/$E$20*100</f>
        <v>89.511044438646834</v>
      </c>
      <c r="H29" s="65"/>
    </row>
    <row r="30" spans="1:8" hidden="1" x14ac:dyDescent="0.25">
      <c r="A30" s="63" t="s">
        <v>28</v>
      </c>
      <c r="B30" s="64"/>
      <c r="C30" s="64"/>
      <c r="D30" s="60">
        <v>15</v>
      </c>
      <c r="E30" s="61">
        <v>0</v>
      </c>
      <c r="F30" s="62">
        <f t="shared" ref="F30:F31" si="0">E30/$E$20*100</f>
        <v>0</v>
      </c>
    </row>
    <row r="31" spans="1:8" hidden="1" x14ac:dyDescent="0.25">
      <c r="A31" s="66" t="s">
        <v>29</v>
      </c>
      <c r="B31" s="67"/>
      <c r="C31" s="67"/>
      <c r="D31" s="68">
        <v>24</v>
      </c>
      <c r="E31" s="69">
        <v>0</v>
      </c>
      <c r="F31" s="70">
        <f t="shared" si="0"/>
        <v>0</v>
      </c>
    </row>
    <row r="32" spans="1:8" ht="13.8" thickBot="1" x14ac:dyDescent="0.3">
      <c r="A32" s="71" t="s">
        <v>30</v>
      </c>
      <c r="B32" s="72"/>
      <c r="C32" s="72"/>
      <c r="D32" s="73">
        <v>24</v>
      </c>
      <c r="E32" s="74">
        <v>11933</v>
      </c>
      <c r="F32" s="75">
        <f>E32/$E$20*100</f>
        <v>4.3239267182653567</v>
      </c>
    </row>
    <row r="33" spans="1:6" hidden="1" x14ac:dyDescent="0.25">
      <c r="A33" s="76"/>
      <c r="B33" s="77"/>
      <c r="C33" s="77"/>
      <c r="D33" s="78"/>
      <c r="E33" s="79">
        <v>0</v>
      </c>
      <c r="F33" s="80">
        <f>E33/$E$20*100</f>
        <v>0</v>
      </c>
    </row>
    <row r="34" spans="1:6" x14ac:dyDescent="0.25">
      <c r="A34" s="76"/>
      <c r="B34" s="77"/>
      <c r="C34" s="77"/>
      <c r="D34" s="78"/>
      <c r="E34" s="79"/>
      <c r="F34" s="80"/>
    </row>
    <row r="35" spans="1:6" x14ac:dyDescent="0.25">
      <c r="A35" s="76"/>
      <c r="B35" s="77"/>
      <c r="C35" s="77"/>
      <c r="D35" s="78"/>
      <c r="E35" s="79"/>
      <c r="F35" s="80"/>
    </row>
    <row r="36" spans="1:6" ht="15.6" x14ac:dyDescent="0.25">
      <c r="A36" s="81" t="s">
        <v>31</v>
      </c>
      <c r="B36" s="82"/>
      <c r="C36" s="82"/>
      <c r="D36" s="82"/>
      <c r="E36" s="82"/>
      <c r="F36" s="82"/>
    </row>
    <row r="37" spans="1:6" ht="13.8" thickBot="1" x14ac:dyDescent="0.3">
      <c r="B37" s="83"/>
      <c r="C37" s="83"/>
      <c r="D37" s="84"/>
      <c r="E37" s="85"/>
      <c r="F37" s="86"/>
    </row>
    <row r="38" spans="1:6" x14ac:dyDescent="0.25">
      <c r="A38" s="107" t="s">
        <v>32</v>
      </c>
      <c r="B38" s="110" t="s">
        <v>14</v>
      </c>
      <c r="C38" s="113" t="s">
        <v>33</v>
      </c>
      <c r="D38" s="114"/>
      <c r="E38" s="113" t="s">
        <v>34</v>
      </c>
      <c r="F38" s="114"/>
    </row>
    <row r="39" spans="1:6" x14ac:dyDescent="0.25">
      <c r="A39" s="108"/>
      <c r="B39" s="111"/>
      <c r="C39" s="87" t="s">
        <v>35</v>
      </c>
      <c r="D39" s="88" t="s">
        <v>36</v>
      </c>
      <c r="E39" s="87" t="s">
        <v>35</v>
      </c>
      <c r="F39" s="88" t="s">
        <v>36</v>
      </c>
    </row>
    <row r="40" spans="1:6" ht="13.8" thickBot="1" x14ac:dyDescent="0.3">
      <c r="A40" s="109"/>
      <c r="B40" s="112"/>
      <c r="C40" s="115" t="s">
        <v>48</v>
      </c>
      <c r="D40" s="115"/>
      <c r="E40" s="115"/>
      <c r="F40" s="116"/>
    </row>
    <row r="41" spans="1:6" ht="13.8" thickBot="1" x14ac:dyDescent="0.3">
      <c r="A41" s="89" t="s">
        <v>37</v>
      </c>
      <c r="B41" s="90">
        <v>1</v>
      </c>
      <c r="C41" s="91">
        <v>3603796</v>
      </c>
      <c r="D41" s="92">
        <v>4988799</v>
      </c>
      <c r="E41" s="91">
        <v>3441407</v>
      </c>
      <c r="F41" s="93">
        <v>4761499</v>
      </c>
    </row>
    <row r="42" spans="1:6" x14ac:dyDescent="0.25">
      <c r="A42" s="76"/>
      <c r="B42" s="83"/>
      <c r="C42" s="94"/>
      <c r="D42" s="94"/>
      <c r="E42" s="94"/>
      <c r="F42" s="94"/>
    </row>
    <row r="44" spans="1:6" ht="15.6" x14ac:dyDescent="0.25">
      <c r="A44" s="81" t="s">
        <v>38</v>
      </c>
      <c r="B44" s="83"/>
      <c r="C44" s="83"/>
      <c r="D44" s="84"/>
      <c r="E44" s="85"/>
    </row>
    <row r="45" spans="1:6" ht="13.8" thickBot="1" x14ac:dyDescent="0.3">
      <c r="A45" s="76"/>
      <c r="B45" s="83"/>
      <c r="C45" s="95"/>
      <c r="D45" s="95"/>
    </row>
    <row r="46" spans="1:6" x14ac:dyDescent="0.25">
      <c r="A46" s="117" t="s">
        <v>32</v>
      </c>
      <c r="B46" s="119" t="s">
        <v>14</v>
      </c>
      <c r="C46" s="120" t="s">
        <v>39</v>
      </c>
      <c r="D46" s="121"/>
      <c r="E46" s="96"/>
    </row>
    <row r="47" spans="1:6" ht="13.8" thickBot="1" x14ac:dyDescent="0.3">
      <c r="A47" s="118"/>
      <c r="B47" s="112"/>
      <c r="C47" s="97" t="s">
        <v>40</v>
      </c>
      <c r="D47" s="98">
        <f>F19</f>
        <v>45107</v>
      </c>
      <c r="E47" s="31"/>
    </row>
    <row r="48" spans="1:6" ht="13.8" thickBot="1" x14ac:dyDescent="0.3">
      <c r="A48" s="89" t="s">
        <v>37</v>
      </c>
      <c r="B48" s="55">
        <v>1</v>
      </c>
      <c r="C48" s="105">
        <v>261237431</v>
      </c>
      <c r="D48" s="106"/>
      <c r="E48" s="99"/>
    </row>
    <row r="50" spans="1:6" ht="52.8" x14ac:dyDescent="0.3">
      <c r="A50" s="100" t="s">
        <v>41</v>
      </c>
      <c r="B50" s="101"/>
      <c r="C50" s="101"/>
      <c r="D50" s="102"/>
      <c r="E50" s="102"/>
      <c r="F50" s="103"/>
    </row>
  </sheetData>
  <mergeCells count="9">
    <mergeCell ref="C48:D48"/>
    <mergeCell ref="A38:A40"/>
    <mergeCell ref="B38:B40"/>
    <mergeCell ref="C38:D38"/>
    <mergeCell ref="E38:F38"/>
    <mergeCell ref="C40:F40"/>
    <mergeCell ref="A46:A47"/>
    <mergeCell ref="B46:B47"/>
    <mergeCell ref="C46:D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37575-B293-469D-94DA-42A12ABC694E}">
  <sheetPr>
    <pageSetUpPr fitToPage="1"/>
  </sheetPr>
  <dimension ref="A1:H50"/>
  <sheetViews>
    <sheetView workbookViewId="0">
      <selection activeCell="K27" sqref="K27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4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12</v>
      </c>
      <c r="B16" s="36"/>
      <c r="C16" s="36"/>
      <c r="D16" s="37"/>
      <c r="E16" s="37"/>
      <c r="F16" s="37"/>
    </row>
    <row r="17" spans="1:8" ht="13.8" thickBot="1" x14ac:dyDescent="0.3">
      <c r="A17" s="38"/>
      <c r="B17" s="38"/>
      <c r="C17" s="38"/>
      <c r="D17" s="39"/>
      <c r="E17" s="39"/>
      <c r="F17" s="39"/>
    </row>
    <row r="18" spans="1:8" ht="39.6" x14ac:dyDescent="0.3">
      <c r="A18" s="40" t="s">
        <v>13</v>
      </c>
      <c r="B18" s="41"/>
      <c r="C18" s="42"/>
      <c r="D18" s="43" t="s">
        <v>14</v>
      </c>
      <c r="E18" s="44" t="s">
        <v>15</v>
      </c>
      <c r="F18" s="45" t="s">
        <v>16</v>
      </c>
    </row>
    <row r="19" spans="1:8" ht="13.8" thickBot="1" x14ac:dyDescent="0.3">
      <c r="A19" s="46"/>
      <c r="B19" s="47"/>
      <c r="C19" s="48"/>
      <c r="D19" s="49"/>
      <c r="E19" s="50" t="s">
        <v>17</v>
      </c>
      <c r="F19" s="51">
        <v>45138</v>
      </c>
      <c r="G19" s="52"/>
    </row>
    <row r="20" spans="1:8" x14ac:dyDescent="0.25">
      <c r="A20" s="53" t="s">
        <v>18</v>
      </c>
      <c r="B20" s="54"/>
      <c r="C20" s="54"/>
      <c r="D20" s="55">
        <v>1</v>
      </c>
      <c r="E20" s="56">
        <f>E21+E24+E27+E32</f>
        <v>280862</v>
      </c>
      <c r="F20" s="57">
        <f>+F21+F24+F27+F32</f>
        <v>100</v>
      </c>
    </row>
    <row r="21" spans="1:8" x14ac:dyDescent="0.25">
      <c r="A21" s="58" t="s">
        <v>19</v>
      </c>
      <c r="B21" s="59"/>
      <c r="C21" s="59"/>
      <c r="D21" s="60">
        <v>3</v>
      </c>
      <c r="E21" s="61">
        <f>E22+E23</f>
        <v>12472</v>
      </c>
      <c r="F21" s="62">
        <f>(F22+F23)</f>
        <v>4.4406149639324646</v>
      </c>
    </row>
    <row r="22" spans="1:8" x14ac:dyDescent="0.25">
      <c r="A22" s="63" t="s">
        <v>20</v>
      </c>
      <c r="B22" s="64"/>
      <c r="C22" s="64"/>
      <c r="D22" s="60">
        <v>4</v>
      </c>
      <c r="E22" s="61">
        <v>12472</v>
      </c>
      <c r="F22" s="62">
        <f>E22/E20*100</f>
        <v>4.4406149639324646</v>
      </c>
    </row>
    <row r="23" spans="1:8" hidden="1" x14ac:dyDescent="0.25">
      <c r="A23" s="63" t="s">
        <v>21</v>
      </c>
      <c r="B23" s="64"/>
      <c r="C23" s="64"/>
      <c r="D23" s="60">
        <v>5</v>
      </c>
      <c r="E23" s="61">
        <v>0</v>
      </c>
      <c r="F23" s="62">
        <f>E23/E20*100</f>
        <v>0</v>
      </c>
    </row>
    <row r="24" spans="1:8" hidden="1" x14ac:dyDescent="0.25">
      <c r="A24" s="58" t="s">
        <v>22</v>
      </c>
      <c r="B24" s="64"/>
      <c r="C24" s="64"/>
      <c r="D24" s="60">
        <v>9</v>
      </c>
      <c r="E24" s="61">
        <f>E25+E25</f>
        <v>0</v>
      </c>
      <c r="F24" s="62">
        <f>+F25+F26</f>
        <v>0</v>
      </c>
    </row>
    <row r="25" spans="1:8" hidden="1" x14ac:dyDescent="0.25">
      <c r="A25" s="63" t="s">
        <v>23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8" hidden="1" x14ac:dyDescent="0.25">
      <c r="A26" s="63" t="s">
        <v>24</v>
      </c>
      <c r="B26" s="64"/>
      <c r="C26" s="64"/>
      <c r="D26" s="60">
        <v>11</v>
      </c>
      <c r="E26" s="61">
        <v>0</v>
      </c>
      <c r="F26" s="62">
        <f>E26/$E$20*100</f>
        <v>0</v>
      </c>
    </row>
    <row r="27" spans="1:8" x14ac:dyDescent="0.25">
      <c r="A27" s="58" t="s">
        <v>25</v>
      </c>
      <c r="B27" s="64"/>
      <c r="C27" s="64"/>
      <c r="D27" s="60">
        <v>12</v>
      </c>
      <c r="E27" s="61">
        <f>E28+E29</f>
        <v>257223</v>
      </c>
      <c r="F27" s="62">
        <f>+F28+F29+F30</f>
        <v>91.583411070205301</v>
      </c>
    </row>
    <row r="28" spans="1:8" hidden="1" x14ac:dyDescent="0.25">
      <c r="A28" s="63" t="s">
        <v>26</v>
      </c>
      <c r="B28" s="64"/>
      <c r="C28" s="64"/>
      <c r="D28" s="60">
        <v>13</v>
      </c>
      <c r="E28" s="61">
        <v>0</v>
      </c>
      <c r="F28" s="62">
        <f>E28/$E$20*100</f>
        <v>0</v>
      </c>
      <c r="H28" s="65"/>
    </row>
    <row r="29" spans="1:8" x14ac:dyDescent="0.25">
      <c r="A29" s="63" t="s">
        <v>27</v>
      </c>
      <c r="B29" s="64"/>
      <c r="C29" s="64"/>
      <c r="D29" s="60">
        <v>14</v>
      </c>
      <c r="E29" s="61">
        <v>257223</v>
      </c>
      <c r="F29" s="62">
        <f>E29/$E$20*100</f>
        <v>91.583411070205301</v>
      </c>
      <c r="H29" s="65"/>
    </row>
    <row r="30" spans="1:8" hidden="1" x14ac:dyDescent="0.25">
      <c r="A30" s="63" t="s">
        <v>28</v>
      </c>
      <c r="B30" s="64"/>
      <c r="C30" s="64"/>
      <c r="D30" s="60">
        <v>15</v>
      </c>
      <c r="E30" s="61">
        <v>0</v>
      </c>
      <c r="F30" s="62">
        <f t="shared" ref="F30:F31" si="0">E30/$E$20*100</f>
        <v>0</v>
      </c>
    </row>
    <row r="31" spans="1:8" hidden="1" x14ac:dyDescent="0.25">
      <c r="A31" s="66" t="s">
        <v>29</v>
      </c>
      <c r="B31" s="67"/>
      <c r="C31" s="67"/>
      <c r="D31" s="68">
        <v>24</v>
      </c>
      <c r="E31" s="69">
        <v>0</v>
      </c>
      <c r="F31" s="70">
        <f t="shared" si="0"/>
        <v>0</v>
      </c>
    </row>
    <row r="32" spans="1:8" ht="13.8" thickBot="1" x14ac:dyDescent="0.3">
      <c r="A32" s="71" t="s">
        <v>30</v>
      </c>
      <c r="B32" s="72"/>
      <c r="C32" s="72"/>
      <c r="D32" s="73">
        <v>24</v>
      </c>
      <c r="E32" s="74">
        <v>11167</v>
      </c>
      <c r="F32" s="75">
        <f>E32/$E$20*100</f>
        <v>3.9759739658622379</v>
      </c>
    </row>
    <row r="33" spans="1:6" hidden="1" x14ac:dyDescent="0.25">
      <c r="A33" s="76"/>
      <c r="B33" s="77"/>
      <c r="C33" s="77"/>
      <c r="D33" s="78"/>
      <c r="E33" s="79">
        <v>0</v>
      </c>
      <c r="F33" s="80">
        <f>E33/$E$20*100</f>
        <v>0</v>
      </c>
    </row>
    <row r="34" spans="1:6" x14ac:dyDescent="0.25">
      <c r="A34" s="76"/>
      <c r="B34" s="77"/>
      <c r="C34" s="77"/>
      <c r="D34" s="78"/>
      <c r="E34" s="79"/>
      <c r="F34" s="80"/>
    </row>
    <row r="35" spans="1:6" x14ac:dyDescent="0.25">
      <c r="A35" s="76"/>
      <c r="B35" s="77"/>
      <c r="C35" s="77"/>
      <c r="D35" s="78"/>
      <c r="E35" s="79"/>
      <c r="F35" s="80"/>
    </row>
    <row r="36" spans="1:6" ht="15.6" x14ac:dyDescent="0.25">
      <c r="A36" s="81" t="s">
        <v>31</v>
      </c>
      <c r="B36" s="82"/>
      <c r="C36" s="82"/>
      <c r="D36" s="82"/>
      <c r="E36" s="82"/>
      <c r="F36" s="82"/>
    </row>
    <row r="37" spans="1:6" ht="13.8" thickBot="1" x14ac:dyDescent="0.3">
      <c r="B37" s="83"/>
      <c r="C37" s="83"/>
      <c r="D37" s="84"/>
      <c r="E37" s="85"/>
      <c r="F37" s="86"/>
    </row>
    <row r="38" spans="1:6" x14ac:dyDescent="0.25">
      <c r="A38" s="107" t="s">
        <v>32</v>
      </c>
      <c r="B38" s="110" t="s">
        <v>14</v>
      </c>
      <c r="C38" s="113" t="s">
        <v>33</v>
      </c>
      <c r="D38" s="114"/>
      <c r="E38" s="113" t="s">
        <v>34</v>
      </c>
      <c r="F38" s="114"/>
    </row>
    <row r="39" spans="1:6" x14ac:dyDescent="0.25">
      <c r="A39" s="108"/>
      <c r="B39" s="111"/>
      <c r="C39" s="87" t="s">
        <v>35</v>
      </c>
      <c r="D39" s="88" t="s">
        <v>36</v>
      </c>
      <c r="E39" s="87" t="s">
        <v>35</v>
      </c>
      <c r="F39" s="88" t="s">
        <v>36</v>
      </c>
    </row>
    <row r="40" spans="1:6" ht="13.8" thickBot="1" x14ac:dyDescent="0.3">
      <c r="A40" s="109"/>
      <c r="B40" s="112"/>
      <c r="C40" s="115" t="s">
        <v>49</v>
      </c>
      <c r="D40" s="115"/>
      <c r="E40" s="115"/>
      <c r="F40" s="116"/>
    </row>
    <row r="41" spans="1:6" ht="13.8" thickBot="1" x14ac:dyDescent="0.3">
      <c r="A41" s="89" t="s">
        <v>37</v>
      </c>
      <c r="B41" s="90">
        <v>1</v>
      </c>
      <c r="C41" s="91">
        <v>4166753</v>
      </c>
      <c r="D41" s="92">
        <v>5308460</v>
      </c>
      <c r="E41" s="91">
        <v>3970649</v>
      </c>
      <c r="F41" s="93">
        <v>5078784</v>
      </c>
    </row>
    <row r="42" spans="1:6" x14ac:dyDescent="0.25">
      <c r="A42" s="76"/>
      <c r="B42" s="83"/>
      <c r="C42" s="94"/>
      <c r="D42" s="94"/>
      <c r="E42" s="94"/>
      <c r="F42" s="94"/>
    </row>
    <row r="44" spans="1:6" ht="15.6" x14ac:dyDescent="0.25">
      <c r="A44" s="81" t="s">
        <v>38</v>
      </c>
      <c r="B44" s="83"/>
      <c r="C44" s="83"/>
      <c r="D44" s="84"/>
      <c r="E44" s="85"/>
    </row>
    <row r="45" spans="1:6" ht="13.8" thickBot="1" x14ac:dyDescent="0.3">
      <c r="A45" s="76"/>
      <c r="B45" s="83"/>
      <c r="C45" s="95"/>
      <c r="D45" s="95"/>
    </row>
    <row r="46" spans="1:6" x14ac:dyDescent="0.25">
      <c r="A46" s="117" t="s">
        <v>32</v>
      </c>
      <c r="B46" s="119" t="s">
        <v>14</v>
      </c>
      <c r="C46" s="120" t="s">
        <v>39</v>
      </c>
      <c r="D46" s="121"/>
      <c r="E46" s="96"/>
    </row>
    <row r="47" spans="1:6" ht="13.8" thickBot="1" x14ac:dyDescent="0.3">
      <c r="A47" s="118"/>
      <c r="B47" s="112"/>
      <c r="C47" s="97" t="s">
        <v>40</v>
      </c>
      <c r="D47" s="98">
        <f>F19</f>
        <v>45138</v>
      </c>
      <c r="E47" s="31"/>
    </row>
    <row r="48" spans="1:6" ht="13.8" thickBot="1" x14ac:dyDescent="0.3">
      <c r="A48" s="89" t="s">
        <v>37</v>
      </c>
      <c r="B48" s="55">
        <v>1</v>
      </c>
      <c r="C48" s="105">
        <v>268012085</v>
      </c>
      <c r="D48" s="106"/>
      <c r="E48" s="99"/>
    </row>
    <row r="50" spans="1:6" ht="52.8" x14ac:dyDescent="0.3">
      <c r="A50" s="100" t="s">
        <v>41</v>
      </c>
      <c r="B50" s="101"/>
      <c r="C50" s="101"/>
      <c r="D50" s="102"/>
      <c r="E50" s="102"/>
      <c r="F50" s="103"/>
    </row>
  </sheetData>
  <mergeCells count="9">
    <mergeCell ref="C48:D48"/>
    <mergeCell ref="A38:A40"/>
    <mergeCell ref="B38:B40"/>
    <mergeCell ref="C38:D38"/>
    <mergeCell ref="E38:F38"/>
    <mergeCell ref="C40:F40"/>
    <mergeCell ref="A46:A47"/>
    <mergeCell ref="B46:B47"/>
    <mergeCell ref="C46:D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800DC-AFB5-4728-A6F9-5EDB12B3AE32}">
  <sheetPr>
    <pageSetUpPr fitToPage="1"/>
  </sheetPr>
  <dimension ref="A1:H50"/>
  <sheetViews>
    <sheetView tabSelected="1" workbookViewId="0">
      <selection activeCell="H4" sqref="H4"/>
    </sheetView>
  </sheetViews>
  <sheetFormatPr defaultColWidth="9.109375" defaultRowHeight="13.2" x14ac:dyDescent="0.25"/>
  <cols>
    <col min="1" max="2" width="18.33203125" style="2" customWidth="1"/>
    <col min="3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42</v>
      </c>
      <c r="B8" s="104" t="s">
        <v>37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4</v>
      </c>
      <c r="B10" s="18" t="s">
        <v>5</v>
      </c>
      <c r="C10" s="19"/>
      <c r="D10" s="20"/>
      <c r="E10" s="21" t="s">
        <v>6</v>
      </c>
      <c r="F10" s="22" t="s">
        <v>7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8</v>
      </c>
      <c r="B12" s="26" t="s">
        <v>9</v>
      </c>
      <c r="C12" s="15"/>
      <c r="D12" s="27"/>
      <c r="E12" s="28" t="s">
        <v>10</v>
      </c>
      <c r="F12" s="26" t="s">
        <v>11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29"/>
      <c r="C14" s="30"/>
      <c r="D14" s="15"/>
      <c r="E14" s="31"/>
      <c r="F14" s="31"/>
    </row>
    <row r="15" spans="1:6" x14ac:dyDescent="0.25">
      <c r="A15" s="32"/>
      <c r="B15" s="33"/>
      <c r="C15" s="33"/>
      <c r="D15" s="33"/>
      <c r="E15" s="34"/>
      <c r="F15" s="15"/>
    </row>
    <row r="16" spans="1:6" ht="15.6" x14ac:dyDescent="0.25">
      <c r="A16" s="35" t="s">
        <v>12</v>
      </c>
      <c r="B16" s="36"/>
      <c r="C16" s="36"/>
      <c r="D16" s="37"/>
      <c r="E16" s="37"/>
      <c r="F16" s="37"/>
    </row>
    <row r="17" spans="1:8" ht="13.8" thickBot="1" x14ac:dyDescent="0.3">
      <c r="A17" s="38"/>
      <c r="B17" s="38"/>
      <c r="C17" s="38"/>
      <c r="D17" s="39"/>
      <c r="E17" s="39"/>
      <c r="F17" s="39"/>
    </row>
    <row r="18" spans="1:8" ht="39.6" x14ac:dyDescent="0.3">
      <c r="A18" s="40" t="s">
        <v>13</v>
      </c>
      <c r="B18" s="41"/>
      <c r="C18" s="42"/>
      <c r="D18" s="43" t="s">
        <v>14</v>
      </c>
      <c r="E18" s="44" t="s">
        <v>15</v>
      </c>
      <c r="F18" s="45" t="s">
        <v>16</v>
      </c>
    </row>
    <row r="19" spans="1:8" ht="13.8" thickBot="1" x14ac:dyDescent="0.3">
      <c r="A19" s="46"/>
      <c r="B19" s="47"/>
      <c r="C19" s="48"/>
      <c r="D19" s="49"/>
      <c r="E19" s="50" t="s">
        <v>17</v>
      </c>
      <c r="F19" s="51">
        <v>45169</v>
      </c>
      <c r="G19" s="52"/>
    </row>
    <row r="20" spans="1:8" x14ac:dyDescent="0.25">
      <c r="A20" s="53" t="s">
        <v>18</v>
      </c>
      <c r="B20" s="54"/>
      <c r="C20" s="54"/>
      <c r="D20" s="55">
        <v>1</v>
      </c>
      <c r="E20" s="56">
        <f>E21+E24+E27+E32</f>
        <v>272237</v>
      </c>
      <c r="F20" s="57">
        <f>+F21+F24+F27+F32</f>
        <v>100</v>
      </c>
    </row>
    <row r="21" spans="1:8" x14ac:dyDescent="0.25">
      <c r="A21" s="58" t="s">
        <v>19</v>
      </c>
      <c r="B21" s="59"/>
      <c r="C21" s="59"/>
      <c r="D21" s="60">
        <v>3</v>
      </c>
      <c r="E21" s="61">
        <f>E22+E23</f>
        <v>13891</v>
      </c>
      <c r="F21" s="62">
        <f>(F22+F23)</f>
        <v>5.1025393315383285</v>
      </c>
    </row>
    <row r="22" spans="1:8" x14ac:dyDescent="0.25">
      <c r="A22" s="63" t="s">
        <v>20</v>
      </c>
      <c r="B22" s="64"/>
      <c r="C22" s="64"/>
      <c r="D22" s="60">
        <v>4</v>
      </c>
      <c r="E22" s="61">
        <v>13891</v>
      </c>
      <c r="F22" s="62">
        <f>E22/E20*100</f>
        <v>5.1025393315383285</v>
      </c>
    </row>
    <row r="23" spans="1:8" hidden="1" x14ac:dyDescent="0.25">
      <c r="A23" s="63" t="s">
        <v>21</v>
      </c>
      <c r="B23" s="64"/>
      <c r="C23" s="64"/>
      <c r="D23" s="60">
        <v>5</v>
      </c>
      <c r="E23" s="61">
        <v>0</v>
      </c>
      <c r="F23" s="62">
        <f>E23/E20*100</f>
        <v>0</v>
      </c>
    </row>
    <row r="24" spans="1:8" hidden="1" x14ac:dyDescent="0.25">
      <c r="A24" s="58" t="s">
        <v>22</v>
      </c>
      <c r="B24" s="64"/>
      <c r="C24" s="64"/>
      <c r="D24" s="60">
        <v>9</v>
      </c>
      <c r="E24" s="61">
        <f>E25+E25</f>
        <v>0</v>
      </c>
      <c r="F24" s="62">
        <f>+F25+F26</f>
        <v>0</v>
      </c>
    </row>
    <row r="25" spans="1:8" hidden="1" x14ac:dyDescent="0.25">
      <c r="A25" s="63" t="s">
        <v>23</v>
      </c>
      <c r="B25" s="64"/>
      <c r="C25" s="64"/>
      <c r="D25" s="60">
        <v>10</v>
      </c>
      <c r="E25" s="61">
        <v>0</v>
      </c>
      <c r="F25" s="62">
        <f>E25/$E$20*100</f>
        <v>0</v>
      </c>
    </row>
    <row r="26" spans="1:8" hidden="1" x14ac:dyDescent="0.25">
      <c r="A26" s="63" t="s">
        <v>24</v>
      </c>
      <c r="B26" s="64"/>
      <c r="C26" s="64"/>
      <c r="D26" s="60">
        <v>11</v>
      </c>
      <c r="E26" s="61">
        <v>0</v>
      </c>
      <c r="F26" s="62">
        <f>E26/$E$20*100</f>
        <v>0</v>
      </c>
    </row>
    <row r="27" spans="1:8" x14ac:dyDescent="0.25">
      <c r="A27" s="58" t="s">
        <v>25</v>
      </c>
      <c r="B27" s="64"/>
      <c r="C27" s="64"/>
      <c r="D27" s="60">
        <v>12</v>
      </c>
      <c r="E27" s="61">
        <f>E28+E29</f>
        <v>248751</v>
      </c>
      <c r="F27" s="62">
        <f>+F28+F29+F30</f>
        <v>91.372958121048939</v>
      </c>
    </row>
    <row r="28" spans="1:8" hidden="1" x14ac:dyDescent="0.25">
      <c r="A28" s="63" t="s">
        <v>26</v>
      </c>
      <c r="B28" s="64"/>
      <c r="C28" s="64"/>
      <c r="D28" s="60">
        <v>13</v>
      </c>
      <c r="E28" s="61">
        <v>0</v>
      </c>
      <c r="F28" s="62">
        <f>E28/$E$20*100</f>
        <v>0</v>
      </c>
      <c r="H28" s="65"/>
    </row>
    <row r="29" spans="1:8" x14ac:dyDescent="0.25">
      <c r="A29" s="63" t="s">
        <v>27</v>
      </c>
      <c r="B29" s="64"/>
      <c r="C29" s="64"/>
      <c r="D29" s="60">
        <v>14</v>
      </c>
      <c r="E29" s="61">
        <v>248751</v>
      </c>
      <c r="F29" s="62">
        <f>E29/$E$20*100</f>
        <v>91.372958121048939</v>
      </c>
      <c r="H29" s="65"/>
    </row>
    <row r="30" spans="1:8" hidden="1" x14ac:dyDescent="0.25">
      <c r="A30" s="63" t="s">
        <v>28</v>
      </c>
      <c r="B30" s="64"/>
      <c r="C30" s="64"/>
      <c r="D30" s="60">
        <v>15</v>
      </c>
      <c r="E30" s="61">
        <v>0</v>
      </c>
      <c r="F30" s="62">
        <f t="shared" ref="F30:F31" si="0">E30/$E$20*100</f>
        <v>0</v>
      </c>
    </row>
    <row r="31" spans="1:8" hidden="1" x14ac:dyDescent="0.25">
      <c r="A31" s="66" t="s">
        <v>29</v>
      </c>
      <c r="B31" s="67"/>
      <c r="C31" s="67"/>
      <c r="D31" s="68">
        <v>24</v>
      </c>
      <c r="E31" s="69">
        <v>0</v>
      </c>
      <c r="F31" s="70">
        <f t="shared" si="0"/>
        <v>0</v>
      </c>
    </row>
    <row r="32" spans="1:8" ht="13.8" thickBot="1" x14ac:dyDescent="0.3">
      <c r="A32" s="71" t="s">
        <v>30</v>
      </c>
      <c r="B32" s="72"/>
      <c r="C32" s="72"/>
      <c r="D32" s="73">
        <v>24</v>
      </c>
      <c r="E32" s="74">
        <v>9595</v>
      </c>
      <c r="F32" s="75">
        <f>E32/$E$20*100</f>
        <v>3.5245025474127321</v>
      </c>
    </row>
    <row r="33" spans="1:6" hidden="1" x14ac:dyDescent="0.25">
      <c r="A33" s="76"/>
      <c r="B33" s="77"/>
      <c r="C33" s="77"/>
      <c r="D33" s="78"/>
      <c r="E33" s="79">
        <v>0</v>
      </c>
      <c r="F33" s="80">
        <f>E33/$E$20*100</f>
        <v>0</v>
      </c>
    </row>
    <row r="34" spans="1:6" x14ac:dyDescent="0.25">
      <c r="A34" s="76"/>
      <c r="B34" s="77"/>
      <c r="C34" s="77"/>
      <c r="D34" s="78"/>
      <c r="E34" s="79"/>
      <c r="F34" s="80"/>
    </row>
    <row r="35" spans="1:6" x14ac:dyDescent="0.25">
      <c r="A35" s="76"/>
      <c r="B35" s="77"/>
      <c r="C35" s="77"/>
      <c r="D35" s="78"/>
      <c r="E35" s="79"/>
      <c r="F35" s="80"/>
    </row>
    <row r="36" spans="1:6" ht="15.6" x14ac:dyDescent="0.25">
      <c r="A36" s="81" t="s">
        <v>31</v>
      </c>
      <c r="B36" s="82"/>
      <c r="C36" s="82"/>
      <c r="D36" s="82"/>
      <c r="E36" s="82"/>
      <c r="F36" s="82"/>
    </row>
    <row r="37" spans="1:6" ht="13.8" thickBot="1" x14ac:dyDescent="0.3">
      <c r="B37" s="83"/>
      <c r="C37" s="83"/>
      <c r="D37" s="84"/>
      <c r="E37" s="85"/>
      <c r="F37" s="86"/>
    </row>
    <row r="38" spans="1:6" x14ac:dyDescent="0.25">
      <c r="A38" s="107" t="s">
        <v>32</v>
      </c>
      <c r="B38" s="110" t="s">
        <v>14</v>
      </c>
      <c r="C38" s="113" t="s">
        <v>33</v>
      </c>
      <c r="D38" s="114"/>
      <c r="E38" s="113" t="s">
        <v>34</v>
      </c>
      <c r="F38" s="114"/>
    </row>
    <row r="39" spans="1:6" x14ac:dyDescent="0.25">
      <c r="A39" s="108"/>
      <c r="B39" s="111"/>
      <c r="C39" s="87" t="s">
        <v>35</v>
      </c>
      <c r="D39" s="88" t="s">
        <v>36</v>
      </c>
      <c r="E39" s="87" t="s">
        <v>35</v>
      </c>
      <c r="F39" s="88" t="s">
        <v>36</v>
      </c>
    </row>
    <row r="40" spans="1:6" ht="13.8" thickBot="1" x14ac:dyDescent="0.3">
      <c r="A40" s="109"/>
      <c r="B40" s="112"/>
      <c r="C40" s="115" t="s">
        <v>50</v>
      </c>
      <c r="D40" s="115"/>
      <c r="E40" s="115"/>
      <c r="F40" s="116"/>
    </row>
    <row r="41" spans="1:6" ht="13.8" thickBot="1" x14ac:dyDescent="0.3">
      <c r="A41" s="89" t="s">
        <v>37</v>
      </c>
      <c r="B41" s="90">
        <v>1</v>
      </c>
      <c r="C41" s="91">
        <v>5214125</v>
      </c>
      <c r="D41" s="92">
        <v>4184431</v>
      </c>
      <c r="E41" s="91">
        <v>4960117</v>
      </c>
      <c r="F41" s="93">
        <v>3947313</v>
      </c>
    </row>
    <row r="42" spans="1:6" x14ac:dyDescent="0.25">
      <c r="A42" s="76"/>
      <c r="B42" s="83"/>
      <c r="C42" s="94"/>
      <c r="D42" s="94"/>
      <c r="E42" s="94"/>
      <c r="F42" s="94"/>
    </row>
    <row r="44" spans="1:6" ht="15.6" x14ac:dyDescent="0.25">
      <c r="A44" s="81" t="s">
        <v>38</v>
      </c>
      <c r="B44" s="83"/>
      <c r="C44" s="83"/>
      <c r="D44" s="84"/>
      <c r="E44" s="85"/>
    </row>
    <row r="45" spans="1:6" ht="13.8" thickBot="1" x14ac:dyDescent="0.3">
      <c r="A45" s="76"/>
      <c r="B45" s="83"/>
      <c r="C45" s="95"/>
      <c r="D45" s="95"/>
    </row>
    <row r="46" spans="1:6" x14ac:dyDescent="0.25">
      <c r="A46" s="117" t="s">
        <v>32</v>
      </c>
      <c r="B46" s="119" t="s">
        <v>14</v>
      </c>
      <c r="C46" s="120" t="s">
        <v>39</v>
      </c>
      <c r="D46" s="121"/>
      <c r="E46" s="96"/>
    </row>
    <row r="47" spans="1:6" ht="13.8" thickBot="1" x14ac:dyDescent="0.3">
      <c r="A47" s="118"/>
      <c r="B47" s="112"/>
      <c r="C47" s="97" t="s">
        <v>40</v>
      </c>
      <c r="D47" s="98">
        <f>F19</f>
        <v>45169</v>
      </c>
      <c r="E47" s="31"/>
    </row>
    <row r="48" spans="1:6" ht="13.8" thickBot="1" x14ac:dyDescent="0.3">
      <c r="A48" s="89" t="s">
        <v>37</v>
      </c>
      <c r="B48" s="55">
        <v>1</v>
      </c>
      <c r="C48" s="105">
        <v>260091876</v>
      </c>
      <c r="D48" s="106"/>
      <c r="E48" s="99"/>
    </row>
    <row r="50" spans="1:6" ht="52.8" x14ac:dyDescent="0.3">
      <c r="A50" s="100" t="s">
        <v>41</v>
      </c>
      <c r="B50" s="101"/>
      <c r="C50" s="101"/>
      <c r="D50" s="102"/>
      <c r="E50" s="102"/>
      <c r="F50" s="103"/>
    </row>
  </sheetData>
  <mergeCells count="9">
    <mergeCell ref="C48:D48"/>
    <mergeCell ref="A38:A40"/>
    <mergeCell ref="B38:B40"/>
    <mergeCell ref="C38:D38"/>
    <mergeCell ref="E38:F38"/>
    <mergeCell ref="C40:F40"/>
    <mergeCell ref="A46:A47"/>
    <mergeCell ref="B46:B47"/>
    <mergeCell ref="C46:D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2018-02-08T09:18:22Z</dcterms:created>
  <dcterms:modified xsi:type="dcterms:W3CDTF">2023-09-07T13:24:17Z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2020-11-24T10:26:21Z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28b3e018-5bbd-4d18-a0b4-6e730ca3c553</vt:lpwstr>
  </property>
  <property fmtid="{D5CDD505-2E9C-101B-9397-08002B2CF9AE}" pid="8" name="MSIP_Label_2a6524ed-fb1a-49fd-bafe-15c5e5ffd047_ContentBits">
    <vt:lpwstr>0</vt:lpwstr>
  </property>
</Properties>
</file>