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448BA44E-5308-4FE2-BFA5-E8F78951511D}" xr6:coauthVersionLast="47" xr6:coauthVersionMax="47" xr10:uidLastSave="{00000000-0000-0000-0000-000000000000}"/>
  <bookViews>
    <workbookView xWindow="-108" yWindow="-108" windowWidth="23256" windowHeight="12576" tabRatio="907" activeTab="7" xr2:uid="{00000000-000D-0000-FFFF-FFFF00000000}"/>
  </bookViews>
  <sheets>
    <sheet name="leden 2023" sheetId="60" r:id="rId1"/>
    <sheet name="únor 2023" sheetId="61" r:id="rId2"/>
    <sheet name="březen 2023" sheetId="62" r:id="rId3"/>
    <sheet name="duben 2023" sheetId="63" r:id="rId4"/>
    <sheet name="květen 2023" sheetId="64" r:id="rId5"/>
    <sheet name="červen 2023" sheetId="65" r:id="rId6"/>
    <sheet name="červenec 2023" sheetId="66" r:id="rId7"/>
    <sheet name="srpen 2023" sheetId="67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67" l="1"/>
  <c r="E28" i="67"/>
  <c r="E25" i="67"/>
  <c r="E22" i="67"/>
  <c r="D47" i="66"/>
  <c r="E28" i="66"/>
  <c r="E25" i="66"/>
  <c r="E22" i="66"/>
  <c r="D47" i="65"/>
  <c r="E28" i="65"/>
  <c r="E25" i="65"/>
  <c r="E22" i="65"/>
  <c r="D47" i="64"/>
  <c r="E28" i="64"/>
  <c r="E25" i="64"/>
  <c r="E22" i="64"/>
  <c r="D47" i="63"/>
  <c r="E28" i="63"/>
  <c r="E25" i="63"/>
  <c r="E22" i="63"/>
  <c r="D47" i="62"/>
  <c r="E28" i="62"/>
  <c r="E25" i="62"/>
  <c r="E22" i="62"/>
  <c r="D47" i="61"/>
  <c r="E28" i="61"/>
  <c r="E25" i="61"/>
  <c r="E22" i="61"/>
  <c r="D47" i="60"/>
  <c r="E28" i="60"/>
  <c r="E25" i="60"/>
  <c r="E22" i="60"/>
  <c r="E21" i="67" l="1"/>
  <c r="F27" i="67" s="1"/>
  <c r="E21" i="66"/>
  <c r="F27" i="66" s="1"/>
  <c r="E21" i="65"/>
  <c r="E21" i="64"/>
  <c r="F33" i="64" s="1"/>
  <c r="E21" i="63"/>
  <c r="F26" i="63" s="1"/>
  <c r="E21" i="62"/>
  <c r="F27" i="62" s="1"/>
  <c r="E21" i="61"/>
  <c r="F27" i="61" s="1"/>
  <c r="E21" i="60"/>
  <c r="F32" i="60" s="1"/>
  <c r="F26" i="67" l="1"/>
  <c r="F25" i="67" s="1"/>
  <c r="F33" i="67"/>
  <c r="F24" i="67"/>
  <c r="F31" i="67"/>
  <c r="F23" i="67"/>
  <c r="F30" i="67"/>
  <c r="F32" i="67"/>
  <c r="F29" i="67"/>
  <c r="F31" i="66"/>
  <c r="F33" i="66"/>
  <c r="F24" i="66"/>
  <c r="F30" i="66"/>
  <c r="F23" i="66"/>
  <c r="F32" i="66"/>
  <c r="F26" i="66"/>
  <c r="F25" i="66" s="1"/>
  <c r="F29" i="66"/>
  <c r="F33" i="65"/>
  <c r="F32" i="65"/>
  <c r="F27" i="65"/>
  <c r="F30" i="65"/>
  <c r="F23" i="65"/>
  <c r="F22" i="65" s="1"/>
  <c r="F26" i="65"/>
  <c r="F29" i="65"/>
  <c r="F28" i="65" s="1"/>
  <c r="F24" i="65"/>
  <c r="F31" i="65"/>
  <c r="F23" i="64"/>
  <c r="F29" i="64"/>
  <c r="F24" i="64"/>
  <c r="F30" i="64"/>
  <c r="F27" i="64"/>
  <c r="F32" i="64"/>
  <c r="F26" i="64"/>
  <c r="F25" i="64" s="1"/>
  <c r="F31" i="64"/>
  <c r="F33" i="63"/>
  <c r="F23" i="63"/>
  <c r="F30" i="63"/>
  <c r="F27" i="63"/>
  <c r="F25" i="63" s="1"/>
  <c r="F29" i="63"/>
  <c r="F31" i="63"/>
  <c r="F24" i="63"/>
  <c r="F32" i="63"/>
  <c r="F30" i="62"/>
  <c r="F32" i="62"/>
  <c r="F26" i="62"/>
  <c r="F25" i="62" s="1"/>
  <c r="F24" i="62"/>
  <c r="F31" i="62"/>
  <c r="F23" i="62"/>
  <c r="F33" i="62"/>
  <c r="F29" i="62"/>
  <c r="F24" i="61"/>
  <c r="F30" i="61"/>
  <c r="F31" i="61"/>
  <c r="F23" i="61"/>
  <c r="F32" i="61"/>
  <c r="F26" i="61"/>
  <c r="F25" i="61" s="1"/>
  <c r="F33" i="61"/>
  <c r="F29" i="61"/>
  <c r="F22" i="61"/>
  <c r="F26" i="60"/>
  <c r="F24" i="60"/>
  <c r="F27" i="60"/>
  <c r="F33" i="60"/>
  <c r="F23" i="60"/>
  <c r="F29" i="60"/>
  <c r="F30" i="60"/>
  <c r="F31" i="60"/>
  <c r="F28" i="67" l="1"/>
  <c r="F22" i="67"/>
  <c r="F28" i="66"/>
  <c r="F22" i="66"/>
  <c r="F25" i="65"/>
  <c r="F21" i="65" s="1"/>
  <c r="F22" i="64"/>
  <c r="F28" i="64"/>
  <c r="F21" i="64" s="1"/>
  <c r="F22" i="63"/>
  <c r="F28" i="63"/>
  <c r="F28" i="62"/>
  <c r="F22" i="62"/>
  <c r="F21" i="62" s="1"/>
  <c r="F28" i="61"/>
  <c r="F21" i="61" s="1"/>
  <c r="F25" i="60"/>
  <c r="F28" i="60"/>
  <c r="F22" i="60"/>
  <c r="F21" i="67" l="1"/>
  <c r="F21" i="66"/>
  <c r="F21" i="63"/>
  <c r="F21" i="60"/>
</calcChain>
</file>

<file path=xl/sharedStrings.xml><?xml version="1.0" encoding="utf-8"?>
<sst xmlns="http://schemas.openxmlformats.org/spreadsheetml/2006/main" count="416" uniqueCount="52">
  <si>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</si>
  <si>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</si>
  <si>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</si>
  <si>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Raiffeisen fond udržitelného rozvoje</t>
  </si>
  <si>
    <t>Forma fondu</t>
  </si>
  <si>
    <t>otevřený podílový fond</t>
  </si>
  <si>
    <t>Měna</t>
  </si>
  <si>
    <t>CZK</t>
  </si>
  <si>
    <t>Typ fondu</t>
  </si>
  <si>
    <t>standardní</t>
  </si>
  <si>
    <t>Jmenovitá hodnota PL, Kč</t>
  </si>
  <si>
    <t>-</t>
  </si>
  <si>
    <t>Třída A4 - Pravidelných investic CZ0008474434</t>
  </si>
  <si>
    <t>Měsíční informace fondu kolektivního investování dle § 239 odst. 1 písm. c)</t>
  </si>
  <si>
    <t>A  K  T  I  V  A</t>
  </si>
  <si>
    <t>ř.</t>
  </si>
  <si>
    <t>Hodnota
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</si>
  <si>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</si>
  <si>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</si>
  <si>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</si>
  <si>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</si>
  <si>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</si>
  <si>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</si>
  <si>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</si>
  <si>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</si>
  <si>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</si>
  <si>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</si>
  <si>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</si>
  <si>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</si>
  <si>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</si>
  <si>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</si>
  <si>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 Ostatní aktiva</t>
  </si>
  <si>
    <t xml:space="preserve">Měsíční informace fondu kolektivního investování dle § 239 odst. 1 písm b) </t>
  </si>
  <si>
    <t>ISIN třídy</t>
  </si>
  <si>
    <t>Počet podílových listů (ks)</t>
  </si>
  <si>
    <t>Hodnota podílových listů (Kč)</t>
  </si>
  <si>
    <t>vydané PL</t>
  </si>
  <si>
    <t>odkoupené PL</t>
  </si>
  <si>
    <t>CZ0008474400</t>
  </si>
  <si>
    <t xml:space="preserve">Měsíční informace fondu kolektivního investování dle § 239 odst. 1 písm a) </t>
  </si>
  <si>
    <t xml:space="preserve">Aktuální hodnota fondového kapitálu </t>
  </si>
  <si>
    <t>v Kč k datu</t>
  </si>
  <si>
    <t>Raiffeisen investiční společnost a.s.
Praha 4, Hvězdova 1716/2b, PSČ 140 78, IČ: 29146739
zapsaná v obchodním rejstříku vedeném Městským soudem v Praze, oddíl B, vložka 18837
http://www.rfis.cz</t>
  </si>
  <si>
    <t>ISIN</t>
  </si>
  <si>
    <t>za období 1.1. - 31.1.2023</t>
  </si>
  <si>
    <t>za období 1.2. - 28.2.2023</t>
  </si>
  <si>
    <t>za období 1.3. - 31.3.2023</t>
  </si>
  <si>
    <t>za období 1.4. - 30.4.2023</t>
  </si>
  <si>
    <t>za období 1.5. - 31.5.2023</t>
  </si>
  <si>
    <t>za období 1.6. - 30.6.2023</t>
  </si>
  <si>
    <t>za období 1.7. - 31.7.2023</t>
  </si>
  <si>
    <t>za období 1.8. - 31.8.2023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</si>
</sst>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22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/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horizontal="right" vertical="center" indent="1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1" fillId="0" borderId="0" xfId="1" applyBorder="1"/>
    <xf numFmtId="0" fontId="4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4" fillId="0" borderId="6" xfId="1" applyFont="1" applyFill="1" applyBorder="1" applyAlignment="1" applyProtection="1">
      <alignment horizontal="centerContinuous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6" fillId="0" borderId="7" xfId="1" applyFont="1" applyFill="1" applyBorder="1" applyAlignment="1" applyProtection="1">
      <alignment horizontal="centerContinuous" vertical="center" wrapText="1"/>
    </xf>
    <xf numFmtId="0" fontId="15" fillId="0" borderId="8" xfId="1" applyFont="1" applyFill="1" applyBorder="1" applyAlignment="1" applyProtection="1">
      <alignment horizontal="center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 vertical="center" wrapText="1"/>
    </xf>
    <xf numFmtId="0" fontId="18" fillId="0" borderId="13" xfId="1" applyFont="1" applyFill="1" applyBorder="1" applyAlignment="1" applyProtection="1">
      <alignment horizontal="center" vertical="top" wrapText="1"/>
    </xf>
    <xf numFmtId="0" fontId="15" fillId="0" borderId="11" xfId="1" applyFont="1" applyFill="1" applyBorder="1" applyAlignment="1" applyProtection="1">
      <alignment horizontal="right" vertical="center" wrapText="1"/>
    </xf>
    <xf numFmtId="14" fontId="15" fillId="0" borderId="14" xfId="1" applyNumberFormat="1" applyFont="1" applyFill="1" applyBorder="1" applyAlignment="1" applyProtection="1">
      <alignment horizontal="left" vertical="center" wrapText="1"/>
    </xf>
    <xf numFmtId="0" fontId="1" fillId="0" borderId="0" xfId="1" applyFill="1"/>
    <xf numFmtId="0" fontId="15" fillId="0" borderId="15" xfId="1" applyFont="1" applyFill="1" applyBorder="1" applyAlignment="1">
      <alignment horizontal="left" vertical="center" wrapText="1" indent="1"/>
    </xf>
    <xf numFmtId="0" fontId="19" fillId="0" borderId="16" xfId="1" applyFont="1" applyFill="1" applyBorder="1" applyAlignment="1">
      <alignment vertical="center" wrapText="1"/>
    </xf>
    <xf numFmtId="0" fontId="18" fillId="0" borderId="17" xfId="1" applyFont="1" applyFill="1" applyBorder="1" applyAlignment="1" applyProtection="1">
      <alignment horizontal="center" vertical="center" wrapText="1"/>
    </xf>
    <xf numFmtId="3" fontId="4" fillId="0" borderId="18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1"/>
    </xf>
    <xf numFmtId="0" fontId="19" fillId="0" borderId="20" xfId="1" applyFont="1" applyFill="1" applyBorder="1" applyAlignment="1">
      <alignment vertical="center" wrapText="1"/>
    </xf>
    <xf numFmtId="0" fontId="18" fillId="0" borderId="21" xfId="1" applyFont="1" applyFill="1" applyBorder="1" applyAlignment="1" applyProtection="1">
      <alignment horizontal="center" vertical="center" wrapText="1"/>
    </xf>
    <xf numFmtId="3" fontId="4" fillId="0" borderId="2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2"/>
    </xf>
    <xf numFmtId="0" fontId="1" fillId="0" borderId="20" xfId="1" applyFont="1" applyBorder="1" applyAlignment="1">
      <alignment vertical="center"/>
    </xf>
    <xf numFmtId="0" fontId="1" fillId="0" borderId="24" xfId="1" applyFont="1" applyFill="1" applyBorder="1" applyAlignment="1">
      <alignment horizontal="left" vertical="center" indent="1"/>
    </xf>
    <xf numFmtId="0" fontId="1" fillId="0" borderId="25" xfId="1" applyFont="1" applyBorder="1" applyAlignment="1">
      <alignment vertical="center"/>
    </xf>
    <xf numFmtId="0" fontId="18" fillId="0" borderId="26" xfId="1" applyFont="1" applyFill="1" applyBorder="1" applyAlignment="1" applyProtection="1">
      <alignment horizontal="center" vertical="center" wrapText="1"/>
    </xf>
    <xf numFmtId="3" fontId="4" fillId="0" borderId="27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8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29" xfId="1" applyFont="1" applyFill="1" applyBorder="1" applyAlignment="1">
      <alignment horizontal="left" vertical="center" indent="1"/>
    </xf>
    <xf numFmtId="0" fontId="1" fillId="0" borderId="30" xfId="1" applyFont="1" applyBorder="1" applyAlignment="1">
      <alignment vertical="center"/>
    </xf>
    <xf numFmtId="0" fontId="18" fillId="0" borderId="31" xfId="1" applyFont="1" applyFill="1" applyBorder="1" applyAlignment="1" applyProtection="1">
      <alignment horizontal="center" vertical="center" wrapText="1"/>
    </xf>
    <xf numFmtId="3" fontId="4" fillId="0" borderId="3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3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20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10" fillId="0" borderId="0" xfId="1" applyFont="1" applyFill="1" applyBorder="1" applyAlignment="1" applyProtection="1">
      <alignment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3" fontId="1" fillId="0" borderId="0" xfId="1" applyNumberFormat="1" applyFont="1" applyFill="1" applyBorder="1" applyAlignment="1" applyProtection="1">
      <alignment horizontal="right" vertical="center" indent="1"/>
    </xf>
    <xf numFmtId="3" fontId="21" fillId="0" borderId="36" xfId="1" applyNumberFormat="1" applyFont="1" applyFill="1" applyBorder="1" applyAlignment="1" applyProtection="1">
      <alignment horizontal="center" vertical="center" shrinkToFit="1"/>
      <protection locked="0"/>
    </xf>
    <xf numFmtId="3" fontId="21" fillId="0" borderId="23" xfId="1" applyNumberFormat="1" applyFont="1" applyFill="1" applyBorder="1" applyAlignment="1" applyProtection="1">
      <alignment horizontal="center" vertical="center"/>
    </xf>
    <xf numFmtId="0" fontId="1" fillId="0" borderId="38" xfId="1" applyFont="1" applyFill="1" applyBorder="1" applyAlignment="1">
      <alignment horizontal="left" vertical="center" indent="1"/>
    </xf>
    <xf numFmtId="0" fontId="18" fillId="0" borderId="39" xfId="1" applyFont="1" applyFill="1" applyBorder="1" applyAlignment="1" applyProtection="1">
      <alignment horizontal="center" vertical="center" wrapText="1"/>
    </xf>
    <xf numFmtId="3" fontId="1" fillId="0" borderId="9" xfId="1" applyNumberFormat="1" applyBorder="1" applyAlignment="1">
      <alignment horizontal="right" indent="1"/>
    </xf>
    <xf numFmtId="3" fontId="1" fillId="0" borderId="16" xfId="1" applyNumberFormat="1" applyBorder="1" applyAlignment="1">
      <alignment horizontal="right" indent="1"/>
    </xf>
    <xf numFmtId="3" fontId="1" fillId="0" borderId="40" xfId="1" applyNumberFormat="1" applyBorder="1" applyAlignment="1">
      <alignment horizontal="right" indent="1"/>
    </xf>
    <xf numFmtId="4" fontId="10" fillId="0" borderId="0" xfId="1" applyNumberFormat="1" applyFont="1" applyFill="1" applyBorder="1" applyAlignment="1" applyProtection="1">
      <alignment vertical="center" wrapText="1"/>
    </xf>
    <xf numFmtId="0" fontId="22" fillId="0" borderId="0" xfId="1" applyFont="1"/>
    <xf numFmtId="0" fontId="21" fillId="0" borderId="0" xfId="1" applyFont="1" applyFill="1" applyBorder="1" applyAlignment="1">
      <alignment vertical="center"/>
    </xf>
    <xf numFmtId="0" fontId="21" fillId="0" borderId="11" xfId="1" applyFont="1" applyFill="1" applyBorder="1" applyAlignment="1">
      <alignment horizontal="right" vertical="center"/>
    </xf>
    <xf numFmtId="14" fontId="21" fillId="0" borderId="14" xfId="1" applyNumberFormat="1" applyFont="1" applyFill="1" applyBorder="1" applyAlignment="1">
      <alignment horizontal="left" vertical="center"/>
    </xf>
    <xf numFmtId="0" fontId="1" fillId="0" borderId="0" xfId="1" applyBorder="1" applyAlignment="1"/>
    <xf numFmtId="4" fontId="18" fillId="0" borderId="0" xfId="1" applyNumberFormat="1" applyFont="1" applyFill="1" applyBorder="1" applyAlignment="1" applyProtection="1">
      <alignment horizontal="center" vertical="center" wrapText="1"/>
    </xf>
    <xf numFmtId="0" fontId="21" fillId="2" borderId="0" xfId="2" applyFont="1" applyFill="1" applyAlignment="1">
      <alignment horizontal="centerContinuous" vertical="center" wrapText="1"/>
    </xf>
    <xf numFmtId="0" fontId="23" fillId="2" borderId="0" xfId="1" applyFont="1" applyFill="1" applyAlignment="1">
      <alignment horizontal="centerContinuous" vertical="center" wrapText="1"/>
    </xf>
    <xf numFmtId="0" fontId="20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3" fontId="21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0" fontId="6" fillId="0" borderId="0" xfId="1" applyFont="1" applyFill="1" applyAlignment="1" applyProtection="1">
      <alignment horizontal="center"/>
      <protection hidden="1"/>
    </xf>
    <xf numFmtId="0" fontId="6" fillId="0" borderId="4" xfId="1" applyFont="1" applyFill="1" applyBorder="1" applyAlignment="1" applyProtection="1">
      <alignment horizontal="center"/>
      <protection hidden="1"/>
    </xf>
    <xf numFmtId="3" fontId="1" fillId="0" borderId="15" xfId="1" applyNumberFormat="1" applyBorder="1" applyAlignment="1">
      <alignment horizontal="right" indent="5"/>
    </xf>
    <xf numFmtId="3" fontId="1" fillId="0" borderId="40" xfId="1" applyNumberFormat="1" applyBorder="1" applyAlignment="1">
      <alignment horizontal="right" indent="5"/>
    </xf>
    <xf numFmtId="0" fontId="21" fillId="0" borderId="8" xfId="1" applyFont="1" applyFill="1" applyBorder="1" applyAlignment="1">
      <alignment horizontal="center" vertical="center"/>
    </xf>
    <xf numFmtId="0" fontId="21" fillId="0" borderId="34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distributed"/>
    </xf>
    <xf numFmtId="0" fontId="21" fillId="0" borderId="35" xfId="1" applyFont="1" applyFill="1" applyBorder="1" applyAlignment="1">
      <alignment horizontal="center" vertical="distributed"/>
    </xf>
    <xf numFmtId="0" fontId="21" fillId="0" borderId="13" xfId="1" applyFont="1" applyFill="1" applyBorder="1" applyAlignment="1">
      <alignment horizontal="center" vertical="distributed"/>
    </xf>
    <xf numFmtId="3" fontId="21" fillId="0" borderId="9" xfId="1" applyNumberFormat="1" applyFont="1" applyFill="1" applyBorder="1" applyAlignment="1" applyProtection="1">
      <alignment horizontal="center" vertical="center" shrinkToFit="1"/>
      <protection locked="0"/>
    </xf>
    <xf numFmtId="3" fontId="21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Border="1" applyAlignment="1">
      <alignment horizontal="center"/>
    </xf>
    <xf numFmtId="0" fontId="21" fillId="0" borderId="37" xfId="1" applyFont="1" applyBorder="1" applyAlignment="1">
      <alignment horizontal="center"/>
    </xf>
    <xf numFmtId="0" fontId="21" fillId="0" borderId="17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ální_Denn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1D9702-5015-4EDE-BA0C-52E6D196F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A3F3DD-372C-4E0C-A193-1EE543058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A0EB88-3856-4D18-9B18-04AAD4781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06C91B-8ED4-45A1-B903-EBD027EE9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254C94-2E3E-4333-B947-8E99C7FF5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810B30-709F-41C3-8FE8-CA680FF0F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B32044-A8B1-42CC-B285-40222920A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0E9331-96D1-46A1-82A2-15957C23F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2BBC1-9CAF-458C-A05C-FB2332FBD769}">
  <sheetPr>
    <pageSetUpPr fitToPage="1"/>
  </sheetPr>
  <dimension ref="A1:K52"/>
  <sheetViews>
    <sheetView workbookViewId="0">
      <selection activeCell="H12" sqref="H12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43</v>
      </c>
      <c r="B8" s="104" t="s">
        <v>38</v>
      </c>
      <c r="C8" s="14"/>
      <c r="D8" s="15"/>
      <c r="E8" s="16"/>
      <c r="F8" s="17"/>
    </row>
    <row r="9" spans="1:6" x14ac:dyDescent="0.25">
      <c r="A9" s="12"/>
      <c r="B9" s="10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hidden="1" x14ac:dyDescent="0.25">
      <c r="A14" s="29" t="s">
        <v>12</v>
      </c>
      <c r="B14" s="29"/>
      <c r="C14" s="30"/>
      <c r="D14" s="15"/>
      <c r="E14" s="31"/>
      <c r="F14" s="31"/>
    </row>
    <row r="15" spans="1:6" x14ac:dyDescent="0.25">
      <c r="A15" s="29"/>
      <c r="B15" s="29"/>
      <c r="C15" s="30"/>
      <c r="D15" s="15"/>
      <c r="E15" s="31"/>
      <c r="F15" s="31"/>
    </row>
    <row r="16" spans="1:6" x14ac:dyDescent="0.25">
      <c r="A16" s="12"/>
      <c r="B16" s="13"/>
      <c r="C16" s="15"/>
      <c r="D16" s="15"/>
      <c r="E16" s="31"/>
      <c r="F16" s="32"/>
    </row>
    <row r="17" spans="1:11" ht="15.6" x14ac:dyDescent="0.25">
      <c r="A17" s="33" t="s">
        <v>13</v>
      </c>
      <c r="B17" s="34"/>
      <c r="C17" s="34"/>
      <c r="D17" s="35"/>
      <c r="E17" s="35"/>
      <c r="F17" s="35"/>
    </row>
    <row r="18" spans="1:11" ht="13.8" thickBot="1" x14ac:dyDescent="0.3">
      <c r="A18" s="36"/>
      <c r="B18" s="36"/>
      <c r="C18" s="36"/>
      <c r="D18" s="37"/>
      <c r="E18" s="37"/>
      <c r="F18" s="37"/>
    </row>
    <row r="19" spans="1:11" ht="39.6" x14ac:dyDescent="0.3">
      <c r="A19" s="38" t="s">
        <v>14</v>
      </c>
      <c r="B19" s="39"/>
      <c r="C19" s="40"/>
      <c r="D19" s="41" t="s">
        <v>15</v>
      </c>
      <c r="E19" s="42" t="s">
        <v>16</v>
      </c>
      <c r="F19" s="43" t="s">
        <v>17</v>
      </c>
    </row>
    <row r="20" spans="1:11" ht="13.8" thickBot="1" x14ac:dyDescent="0.3">
      <c r="A20" s="44"/>
      <c r="B20" s="45"/>
      <c r="C20" s="46"/>
      <c r="D20" s="47"/>
      <c r="E20" s="48" t="s">
        <v>18</v>
      </c>
      <c r="F20" s="49">
        <v>44957</v>
      </c>
      <c r="G20" s="50"/>
      <c r="H20" s="31"/>
      <c r="I20" s="31"/>
      <c r="J20" s="31"/>
      <c r="K20" s="31"/>
    </row>
    <row r="21" spans="1:11" x14ac:dyDescent="0.25">
      <c r="A21" s="51" t="s">
        <v>19</v>
      </c>
      <c r="B21" s="52"/>
      <c r="C21" s="52"/>
      <c r="D21" s="53">
        <v>1</v>
      </c>
      <c r="E21" s="54">
        <f>+E22+E25+E28+E33</f>
        <v>3248387</v>
      </c>
      <c r="F21" s="55">
        <f>+F22+F25+F28+F33</f>
        <v>99.999999999999986</v>
      </c>
      <c r="H21" s="102"/>
      <c r="I21" s="31"/>
      <c r="J21" s="31"/>
      <c r="K21" s="31"/>
    </row>
    <row r="22" spans="1:11" x14ac:dyDescent="0.25">
      <c r="A22" s="56" t="s">
        <v>20</v>
      </c>
      <c r="B22" s="57"/>
      <c r="C22" s="57"/>
      <c r="D22" s="58">
        <v>3</v>
      </c>
      <c r="E22" s="59">
        <f>E23+E24</f>
        <v>169087</v>
      </c>
      <c r="F22" s="60">
        <f>+F23+F24</f>
        <v>5.2052603338210632</v>
      </c>
      <c r="H22" s="82"/>
      <c r="I22" s="31"/>
      <c r="J22" s="31"/>
      <c r="K22" s="31"/>
    </row>
    <row r="23" spans="1:11" x14ac:dyDescent="0.25">
      <c r="A23" s="61" t="s">
        <v>21</v>
      </c>
      <c r="B23" s="62"/>
      <c r="C23" s="62"/>
      <c r="D23" s="58">
        <v>4</v>
      </c>
      <c r="E23" s="59">
        <v>169087</v>
      </c>
      <c r="F23" s="60">
        <f>(E23/E21)*100</f>
        <v>5.2052603338210632</v>
      </c>
      <c r="H23" s="82"/>
      <c r="I23" s="31"/>
      <c r="J23" s="31"/>
      <c r="K23" s="31"/>
    </row>
    <row r="24" spans="1:11" hidden="1" x14ac:dyDescent="0.25">
      <c r="A24" s="61" t="s">
        <v>22</v>
      </c>
      <c r="B24" s="62"/>
      <c r="C24" s="62"/>
      <c r="D24" s="58">
        <v>5</v>
      </c>
      <c r="E24" s="59">
        <v>0</v>
      </c>
      <c r="F24" s="60">
        <f>(E24/E21)*100</f>
        <v>0</v>
      </c>
      <c r="H24" s="82"/>
      <c r="I24" s="31"/>
      <c r="J24" s="31"/>
      <c r="K24" s="31"/>
    </row>
    <row r="25" spans="1:11" hidden="1" x14ac:dyDescent="0.25">
      <c r="A25" s="56" t="s">
        <v>23</v>
      </c>
      <c r="B25" s="62"/>
      <c r="C25" s="62"/>
      <c r="D25" s="58">
        <v>9</v>
      </c>
      <c r="E25" s="59">
        <f>E26+E27</f>
        <v>0</v>
      </c>
      <c r="F25" s="60">
        <f>+F26+F27</f>
        <v>0</v>
      </c>
      <c r="H25" s="82"/>
      <c r="I25" s="31"/>
      <c r="J25" s="31"/>
      <c r="K25" s="31"/>
    </row>
    <row r="26" spans="1:11" hidden="1" x14ac:dyDescent="0.25">
      <c r="A26" s="61" t="s">
        <v>24</v>
      </c>
      <c r="B26" s="62"/>
      <c r="C26" s="62"/>
      <c r="D26" s="58">
        <v>10</v>
      </c>
      <c r="E26" s="59">
        <v>0</v>
      </c>
      <c r="F26" s="60">
        <f>E26/$E$21*100</f>
        <v>0</v>
      </c>
      <c r="H26" s="82"/>
      <c r="I26" s="31"/>
      <c r="J26" s="31"/>
      <c r="K26" s="31"/>
    </row>
    <row r="27" spans="1:11" hidden="1" x14ac:dyDescent="0.25">
      <c r="A27" s="61" t="s">
        <v>25</v>
      </c>
      <c r="B27" s="62"/>
      <c r="C27" s="62"/>
      <c r="D27" s="58">
        <v>11</v>
      </c>
      <c r="E27" s="59">
        <v>0</v>
      </c>
      <c r="F27" s="60">
        <f>E27/$E$21*100</f>
        <v>0</v>
      </c>
      <c r="H27" s="82"/>
      <c r="I27" s="31"/>
      <c r="J27" s="31"/>
      <c r="K27" s="31"/>
    </row>
    <row r="28" spans="1:11" x14ac:dyDescent="0.25">
      <c r="A28" s="56" t="s">
        <v>26</v>
      </c>
      <c r="B28" s="62"/>
      <c r="C28" s="62"/>
      <c r="D28" s="58">
        <v>12</v>
      </c>
      <c r="E28" s="59">
        <f>E29+E30</f>
        <v>2917485</v>
      </c>
      <c r="F28" s="60">
        <f>+F29+F30+F31</f>
        <v>89.813344284409453</v>
      </c>
      <c r="H28" s="82"/>
      <c r="I28" s="31"/>
      <c r="J28" s="31"/>
      <c r="K28" s="31"/>
    </row>
    <row r="29" spans="1:11" hidden="1" x14ac:dyDescent="0.25">
      <c r="A29" s="61" t="s">
        <v>27</v>
      </c>
      <c r="B29" s="62"/>
      <c r="C29" s="62"/>
      <c r="D29" s="58">
        <v>13</v>
      </c>
      <c r="E29" s="59">
        <v>0</v>
      </c>
      <c r="F29" s="60">
        <f>E29/$E$21*100</f>
        <v>0</v>
      </c>
      <c r="H29" s="82"/>
      <c r="I29" s="31"/>
      <c r="J29" s="31"/>
      <c r="K29" s="31"/>
    </row>
    <row r="30" spans="1:11" x14ac:dyDescent="0.25">
      <c r="A30" s="61" t="s">
        <v>28</v>
      </c>
      <c r="B30" s="62"/>
      <c r="C30" s="62"/>
      <c r="D30" s="58">
        <v>14</v>
      </c>
      <c r="E30" s="59">
        <v>2917485</v>
      </c>
      <c r="F30" s="60">
        <f>E30/$E$21*100</f>
        <v>89.813344284409453</v>
      </c>
      <c r="H30" s="82"/>
      <c r="I30" s="31"/>
      <c r="J30" s="31"/>
      <c r="K30" s="31"/>
    </row>
    <row r="31" spans="1:11" hidden="1" x14ac:dyDescent="0.25">
      <c r="A31" s="61" t="s">
        <v>29</v>
      </c>
      <c r="B31" s="62"/>
      <c r="C31" s="62"/>
      <c r="D31" s="58">
        <v>15</v>
      </c>
      <c r="E31" s="59">
        <v>0</v>
      </c>
      <c r="F31" s="60">
        <f>E31/$E$21*100</f>
        <v>0</v>
      </c>
      <c r="H31" s="82"/>
      <c r="I31" s="31"/>
      <c r="J31" s="31"/>
      <c r="K31" s="31"/>
    </row>
    <row r="32" spans="1:11" hidden="1" x14ac:dyDescent="0.25">
      <c r="A32" s="63" t="s">
        <v>30</v>
      </c>
      <c r="B32" s="64"/>
      <c r="C32" s="64"/>
      <c r="D32" s="65">
        <v>24</v>
      </c>
      <c r="E32" s="66">
        <v>0</v>
      </c>
      <c r="F32" s="67">
        <f>E32/$E$21*100</f>
        <v>0</v>
      </c>
      <c r="H32" s="82"/>
      <c r="I32" s="31"/>
      <c r="J32" s="31"/>
      <c r="K32" s="31"/>
    </row>
    <row r="33" spans="1:11" ht="13.8" thickBot="1" x14ac:dyDescent="0.3">
      <c r="A33" s="68" t="s">
        <v>31</v>
      </c>
      <c r="B33" s="69"/>
      <c r="C33" s="69"/>
      <c r="D33" s="70">
        <v>24</v>
      </c>
      <c r="E33" s="71">
        <v>161815</v>
      </c>
      <c r="F33" s="72">
        <f>E33/$E$21*100</f>
        <v>4.9813953817694756</v>
      </c>
      <c r="H33" s="82"/>
      <c r="I33" s="31"/>
      <c r="J33" s="31"/>
      <c r="K33" s="31"/>
    </row>
    <row r="34" spans="1:11" x14ac:dyDescent="0.25">
      <c r="A34" s="73"/>
      <c r="B34" s="74"/>
      <c r="C34" s="74"/>
      <c r="D34" s="75"/>
      <c r="E34" s="76"/>
      <c r="F34" s="77"/>
      <c r="H34" s="31"/>
      <c r="I34" s="31"/>
      <c r="J34" s="31"/>
      <c r="K34" s="31"/>
    </row>
    <row r="35" spans="1:11" x14ac:dyDescent="0.25">
      <c r="A35" s="73"/>
      <c r="B35" s="74"/>
      <c r="C35" s="74"/>
      <c r="D35" s="75"/>
      <c r="E35" s="76"/>
      <c r="F35" s="77"/>
    </row>
    <row r="36" spans="1:11" ht="15.6" x14ac:dyDescent="0.25">
      <c r="A36" s="78" t="s">
        <v>32</v>
      </c>
      <c r="B36" s="79"/>
      <c r="C36" s="79"/>
      <c r="D36" s="79"/>
      <c r="E36" s="79"/>
      <c r="F36" s="79"/>
    </row>
    <row r="37" spans="1:11" ht="13.8" thickBot="1" x14ac:dyDescent="0.3">
      <c r="B37" s="80"/>
      <c r="C37" s="80"/>
      <c r="D37" s="81"/>
      <c r="E37" s="82"/>
      <c r="F37" s="83"/>
    </row>
    <row r="38" spans="1:11" x14ac:dyDescent="0.25">
      <c r="A38" s="107" t="s">
        <v>33</v>
      </c>
      <c r="B38" s="110" t="s">
        <v>15</v>
      </c>
      <c r="C38" s="113" t="s">
        <v>34</v>
      </c>
      <c r="D38" s="114"/>
      <c r="E38" s="113" t="s">
        <v>35</v>
      </c>
      <c r="F38" s="114"/>
    </row>
    <row r="39" spans="1:11" x14ac:dyDescent="0.25">
      <c r="A39" s="108"/>
      <c r="B39" s="111"/>
      <c r="C39" s="84" t="s">
        <v>36</v>
      </c>
      <c r="D39" s="85" t="s">
        <v>37</v>
      </c>
      <c r="E39" s="84" t="s">
        <v>36</v>
      </c>
      <c r="F39" s="85" t="s">
        <v>37</v>
      </c>
    </row>
    <row r="40" spans="1:11" ht="13.8" thickBot="1" x14ac:dyDescent="0.3">
      <c r="A40" s="109"/>
      <c r="B40" s="112"/>
      <c r="C40" s="115" t="s">
        <v>44</v>
      </c>
      <c r="D40" s="115"/>
      <c r="E40" s="115"/>
      <c r="F40" s="116"/>
    </row>
    <row r="41" spans="1:11" x14ac:dyDescent="0.25">
      <c r="A41" s="86" t="s">
        <v>38</v>
      </c>
      <c r="B41" s="87">
        <v>1</v>
      </c>
      <c r="C41" s="88">
        <v>16708251</v>
      </c>
      <c r="D41" s="89">
        <v>26713690</v>
      </c>
      <c r="E41" s="88">
        <v>19667703</v>
      </c>
      <c r="F41" s="90">
        <v>31434810</v>
      </c>
    </row>
    <row r="42" spans="1:11" x14ac:dyDescent="0.25">
      <c r="A42" s="73"/>
      <c r="B42" s="80"/>
      <c r="C42" s="91"/>
      <c r="D42" s="91"/>
      <c r="E42" s="91"/>
      <c r="F42" s="91"/>
    </row>
    <row r="43" spans="1:11" x14ac:dyDescent="0.25">
      <c r="A43" s="73"/>
      <c r="B43" s="80"/>
      <c r="C43" s="80"/>
      <c r="D43" s="81"/>
      <c r="E43" s="82"/>
      <c r="F43" s="83"/>
    </row>
    <row r="44" spans="1:11" ht="15.6" x14ac:dyDescent="0.25">
      <c r="A44" s="78" t="s">
        <v>39</v>
      </c>
      <c r="B44" s="80"/>
      <c r="C44" s="80"/>
      <c r="D44" s="81"/>
      <c r="E44" s="82"/>
      <c r="F44" s="83"/>
    </row>
    <row r="45" spans="1:11" ht="13.8" thickBot="1" x14ac:dyDescent="0.3">
      <c r="A45" s="73"/>
      <c r="B45" s="80"/>
      <c r="C45" s="92"/>
      <c r="D45" s="92"/>
    </row>
    <row r="46" spans="1:11" x14ac:dyDescent="0.25">
      <c r="A46" s="117" t="s">
        <v>33</v>
      </c>
      <c r="B46" s="119" t="s">
        <v>15</v>
      </c>
      <c r="C46" s="120" t="s">
        <v>40</v>
      </c>
      <c r="D46" s="121"/>
      <c r="E46" s="93"/>
      <c r="F46" s="93"/>
    </row>
    <row r="47" spans="1:11" ht="13.8" thickBot="1" x14ac:dyDescent="0.3">
      <c r="A47" s="118"/>
      <c r="B47" s="112"/>
      <c r="C47" s="94" t="s">
        <v>41</v>
      </c>
      <c r="D47" s="95">
        <f>F20</f>
        <v>44957</v>
      </c>
      <c r="E47" s="31"/>
      <c r="F47" s="93"/>
    </row>
    <row r="48" spans="1:11" x14ac:dyDescent="0.25">
      <c r="A48" s="86" t="s">
        <v>38</v>
      </c>
      <c r="B48" s="53">
        <v>1</v>
      </c>
      <c r="C48" s="105">
        <v>3088106287</v>
      </c>
      <c r="D48" s="106"/>
      <c r="E48" s="96"/>
      <c r="F48" s="96"/>
    </row>
    <row r="49" spans="1:6" x14ac:dyDescent="0.25">
      <c r="A49" s="73"/>
      <c r="B49" s="80"/>
      <c r="C49" s="80"/>
      <c r="D49" s="97"/>
      <c r="E49" s="82"/>
      <c r="F49" s="83"/>
    </row>
    <row r="50" spans="1:6" x14ac:dyDescent="0.25">
      <c r="A50" s="73"/>
      <c r="B50" s="80"/>
      <c r="C50" s="80"/>
      <c r="D50" s="97"/>
      <c r="E50" s="82"/>
      <c r="F50" s="83"/>
    </row>
    <row r="51" spans="1:6" x14ac:dyDescent="0.25">
      <c r="A51" s="73"/>
      <c r="B51" s="80"/>
      <c r="C51" s="80"/>
      <c r="D51" s="81"/>
      <c r="E51" s="82"/>
      <c r="F51" s="83"/>
    </row>
    <row r="52" spans="1:6" ht="52.8" x14ac:dyDescent="0.3">
      <c r="A52" s="98" t="s">
        <v>42</v>
      </c>
      <c r="B52" s="99"/>
      <c r="C52" s="99"/>
      <c r="D52" s="100"/>
      <c r="E52" s="100"/>
      <c r="F52" s="101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73205-CF26-4A2E-9F93-7E2E8568D0F9}">
  <sheetPr>
    <pageSetUpPr fitToPage="1"/>
  </sheetPr>
  <dimension ref="A1:K52"/>
  <sheetViews>
    <sheetView workbookViewId="0">
      <selection activeCell="D16" sqref="D16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43</v>
      </c>
      <c r="B8" s="104" t="s">
        <v>38</v>
      </c>
      <c r="C8" s="14"/>
      <c r="D8" s="15"/>
      <c r="E8" s="16"/>
      <c r="F8" s="17"/>
    </row>
    <row r="9" spans="1:6" x14ac:dyDescent="0.25">
      <c r="A9" s="12"/>
      <c r="B9" s="10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hidden="1" x14ac:dyDescent="0.25">
      <c r="A14" s="29" t="s">
        <v>12</v>
      </c>
      <c r="B14" s="29"/>
      <c r="C14" s="30"/>
      <c r="D14" s="15"/>
      <c r="E14" s="31"/>
      <c r="F14" s="31"/>
    </row>
    <row r="15" spans="1:6" x14ac:dyDescent="0.25">
      <c r="A15" s="29"/>
      <c r="B15" s="29"/>
      <c r="C15" s="30"/>
      <c r="D15" s="15"/>
      <c r="E15" s="31"/>
      <c r="F15" s="31"/>
    </row>
    <row r="16" spans="1:6" x14ac:dyDescent="0.25">
      <c r="A16" s="12"/>
      <c r="B16" s="13"/>
      <c r="C16" s="15"/>
      <c r="D16" s="15"/>
      <c r="E16" s="31"/>
      <c r="F16" s="32"/>
    </row>
    <row r="17" spans="1:11" ht="15.6" x14ac:dyDescent="0.25">
      <c r="A17" s="33" t="s">
        <v>13</v>
      </c>
      <c r="B17" s="34"/>
      <c r="C17" s="34"/>
      <c r="D17" s="35"/>
      <c r="E17" s="35"/>
      <c r="F17" s="35"/>
    </row>
    <row r="18" spans="1:11" ht="13.8" thickBot="1" x14ac:dyDescent="0.3">
      <c r="A18" s="36"/>
      <c r="B18" s="36"/>
      <c r="C18" s="36"/>
      <c r="D18" s="37"/>
      <c r="E18" s="37"/>
      <c r="F18" s="37"/>
    </row>
    <row r="19" spans="1:11" ht="39.6" x14ac:dyDescent="0.3">
      <c r="A19" s="38" t="s">
        <v>14</v>
      </c>
      <c r="B19" s="39"/>
      <c r="C19" s="40"/>
      <c r="D19" s="41" t="s">
        <v>15</v>
      </c>
      <c r="E19" s="42" t="s">
        <v>16</v>
      </c>
      <c r="F19" s="43" t="s">
        <v>17</v>
      </c>
    </row>
    <row r="20" spans="1:11" ht="13.8" thickBot="1" x14ac:dyDescent="0.3">
      <c r="A20" s="44"/>
      <c r="B20" s="45"/>
      <c r="C20" s="46"/>
      <c r="D20" s="47"/>
      <c r="E20" s="48" t="s">
        <v>18</v>
      </c>
      <c r="F20" s="49">
        <v>44985</v>
      </c>
      <c r="G20" s="50"/>
      <c r="H20" s="31"/>
      <c r="I20" s="31"/>
      <c r="J20" s="31"/>
      <c r="K20" s="31"/>
    </row>
    <row r="21" spans="1:11" x14ac:dyDescent="0.25">
      <c r="A21" s="51" t="s">
        <v>19</v>
      </c>
      <c r="B21" s="52"/>
      <c r="C21" s="52"/>
      <c r="D21" s="53">
        <v>1</v>
      </c>
      <c r="E21" s="54">
        <f>+E22+E25+E28+E33</f>
        <v>3274258</v>
      </c>
      <c r="F21" s="55">
        <f>+F22+F25+F28+F33</f>
        <v>100</v>
      </c>
      <c r="H21" s="102"/>
      <c r="I21" s="31"/>
      <c r="J21" s="31"/>
      <c r="K21" s="31"/>
    </row>
    <row r="22" spans="1:11" x14ac:dyDescent="0.25">
      <c r="A22" s="56" t="s">
        <v>20</v>
      </c>
      <c r="B22" s="57"/>
      <c r="C22" s="57"/>
      <c r="D22" s="58">
        <v>3</v>
      </c>
      <c r="E22" s="59">
        <f>E23+E24</f>
        <v>182005</v>
      </c>
      <c r="F22" s="60">
        <f>+F23+F24</f>
        <v>5.5586639782204097</v>
      </c>
      <c r="H22" s="82"/>
      <c r="I22" s="31"/>
      <c r="J22" s="31"/>
      <c r="K22" s="31"/>
    </row>
    <row r="23" spans="1:11" x14ac:dyDescent="0.25">
      <c r="A23" s="61" t="s">
        <v>21</v>
      </c>
      <c r="B23" s="62"/>
      <c r="C23" s="62"/>
      <c r="D23" s="58">
        <v>4</v>
      </c>
      <c r="E23" s="59">
        <v>182005</v>
      </c>
      <c r="F23" s="60">
        <f>(E23/E21)*100</f>
        <v>5.5586639782204097</v>
      </c>
      <c r="H23" s="82"/>
      <c r="I23" s="31"/>
      <c r="J23" s="31"/>
      <c r="K23" s="31"/>
    </row>
    <row r="24" spans="1:11" hidden="1" x14ac:dyDescent="0.25">
      <c r="A24" s="61" t="s">
        <v>22</v>
      </c>
      <c r="B24" s="62"/>
      <c r="C24" s="62"/>
      <c r="D24" s="58">
        <v>5</v>
      </c>
      <c r="E24" s="59">
        <v>0</v>
      </c>
      <c r="F24" s="60">
        <f>(E24/E21)*100</f>
        <v>0</v>
      </c>
      <c r="H24" s="82"/>
      <c r="I24" s="31"/>
      <c r="J24" s="31"/>
      <c r="K24" s="31"/>
    </row>
    <row r="25" spans="1:11" hidden="1" x14ac:dyDescent="0.25">
      <c r="A25" s="56" t="s">
        <v>23</v>
      </c>
      <c r="B25" s="62"/>
      <c r="C25" s="62"/>
      <c r="D25" s="58">
        <v>9</v>
      </c>
      <c r="E25" s="59">
        <f>E26+E27</f>
        <v>0</v>
      </c>
      <c r="F25" s="60">
        <f>+F26+F27</f>
        <v>0</v>
      </c>
      <c r="H25" s="82"/>
      <c r="I25" s="31"/>
      <c r="J25" s="31"/>
      <c r="K25" s="31"/>
    </row>
    <row r="26" spans="1:11" hidden="1" x14ac:dyDescent="0.25">
      <c r="A26" s="61" t="s">
        <v>24</v>
      </c>
      <c r="B26" s="62"/>
      <c r="C26" s="62"/>
      <c r="D26" s="58">
        <v>10</v>
      </c>
      <c r="E26" s="59">
        <v>0</v>
      </c>
      <c r="F26" s="60">
        <f>E26/$E$21*100</f>
        <v>0</v>
      </c>
      <c r="H26" s="82"/>
      <c r="I26" s="31"/>
      <c r="J26" s="31"/>
      <c r="K26" s="31"/>
    </row>
    <row r="27" spans="1:11" hidden="1" x14ac:dyDescent="0.25">
      <c r="A27" s="61" t="s">
        <v>25</v>
      </c>
      <c r="B27" s="62"/>
      <c r="C27" s="62"/>
      <c r="D27" s="58">
        <v>11</v>
      </c>
      <c r="E27" s="59">
        <v>0</v>
      </c>
      <c r="F27" s="60">
        <f>E27/$E$21*100</f>
        <v>0</v>
      </c>
      <c r="H27" s="82"/>
      <c r="I27" s="31"/>
      <c r="J27" s="31"/>
      <c r="K27" s="31"/>
    </row>
    <row r="28" spans="1:11" x14ac:dyDescent="0.25">
      <c r="A28" s="56" t="s">
        <v>26</v>
      </c>
      <c r="B28" s="62"/>
      <c r="C28" s="62"/>
      <c r="D28" s="58">
        <v>12</v>
      </c>
      <c r="E28" s="59">
        <f>E29+E30</f>
        <v>2883262</v>
      </c>
      <c r="F28" s="60">
        <f>+F29+F30+F31</f>
        <v>88.058485311786669</v>
      </c>
      <c r="H28" s="82"/>
      <c r="I28" s="31"/>
      <c r="J28" s="31"/>
      <c r="K28" s="31"/>
    </row>
    <row r="29" spans="1:11" hidden="1" x14ac:dyDescent="0.25">
      <c r="A29" s="61" t="s">
        <v>27</v>
      </c>
      <c r="B29" s="62"/>
      <c r="C29" s="62"/>
      <c r="D29" s="58">
        <v>13</v>
      </c>
      <c r="E29" s="59">
        <v>0</v>
      </c>
      <c r="F29" s="60">
        <f>E29/$E$21*100</f>
        <v>0</v>
      </c>
      <c r="H29" s="82"/>
      <c r="I29" s="31"/>
      <c r="J29" s="31"/>
      <c r="K29" s="31"/>
    </row>
    <row r="30" spans="1:11" x14ac:dyDescent="0.25">
      <c r="A30" s="61" t="s">
        <v>28</v>
      </c>
      <c r="B30" s="62"/>
      <c r="C30" s="62"/>
      <c r="D30" s="58">
        <v>14</v>
      </c>
      <c r="E30" s="59">
        <v>2883262</v>
      </c>
      <c r="F30" s="60">
        <f>E30/$E$21*100</f>
        <v>88.058485311786669</v>
      </c>
      <c r="H30" s="82"/>
      <c r="I30" s="31"/>
      <c r="J30" s="31"/>
      <c r="K30" s="31"/>
    </row>
    <row r="31" spans="1:11" hidden="1" x14ac:dyDescent="0.25">
      <c r="A31" s="61" t="s">
        <v>29</v>
      </c>
      <c r="B31" s="62"/>
      <c r="C31" s="62"/>
      <c r="D31" s="58">
        <v>15</v>
      </c>
      <c r="E31" s="59">
        <v>0</v>
      </c>
      <c r="F31" s="60">
        <f>E31/$E$21*100</f>
        <v>0</v>
      </c>
      <c r="H31" s="82"/>
      <c r="I31" s="31"/>
      <c r="J31" s="31"/>
      <c r="K31" s="31"/>
    </row>
    <row r="32" spans="1:11" hidden="1" x14ac:dyDescent="0.25">
      <c r="A32" s="63" t="s">
        <v>30</v>
      </c>
      <c r="B32" s="64"/>
      <c r="C32" s="64"/>
      <c r="D32" s="65">
        <v>24</v>
      </c>
      <c r="E32" s="66">
        <v>0</v>
      </c>
      <c r="F32" s="67">
        <f>E32/$E$21*100</f>
        <v>0</v>
      </c>
      <c r="H32" s="82"/>
      <c r="I32" s="31"/>
      <c r="J32" s="31"/>
      <c r="K32" s="31"/>
    </row>
    <row r="33" spans="1:11" ht="13.8" thickBot="1" x14ac:dyDescent="0.3">
      <c r="A33" s="68" t="s">
        <v>31</v>
      </c>
      <c r="B33" s="69"/>
      <c r="C33" s="69"/>
      <c r="D33" s="70">
        <v>24</v>
      </c>
      <c r="E33" s="71">
        <v>208991</v>
      </c>
      <c r="F33" s="72">
        <f>E33/$E$21*100</f>
        <v>6.3828507099929208</v>
      </c>
      <c r="H33" s="82"/>
      <c r="I33" s="31"/>
      <c r="J33" s="31"/>
      <c r="K33" s="31"/>
    </row>
    <row r="34" spans="1:11" x14ac:dyDescent="0.25">
      <c r="A34" s="73"/>
      <c r="B34" s="74"/>
      <c r="C34" s="74"/>
      <c r="D34" s="75"/>
      <c r="E34" s="76"/>
      <c r="F34" s="77"/>
      <c r="H34" s="31"/>
      <c r="I34" s="31"/>
      <c r="J34" s="31"/>
      <c r="K34" s="31"/>
    </row>
    <row r="35" spans="1:11" x14ac:dyDescent="0.25">
      <c r="A35" s="73"/>
      <c r="B35" s="74"/>
      <c r="C35" s="74"/>
      <c r="D35" s="75"/>
      <c r="E35" s="76"/>
      <c r="F35" s="77"/>
    </row>
    <row r="36" spans="1:11" ht="15.6" x14ac:dyDescent="0.25">
      <c r="A36" s="78" t="s">
        <v>32</v>
      </c>
      <c r="B36" s="79"/>
      <c r="C36" s="79"/>
      <c r="D36" s="79"/>
      <c r="E36" s="79"/>
      <c r="F36" s="79"/>
    </row>
    <row r="37" spans="1:11" ht="13.8" thickBot="1" x14ac:dyDescent="0.3">
      <c r="B37" s="80"/>
      <c r="C37" s="80"/>
      <c r="D37" s="81"/>
      <c r="E37" s="82"/>
      <c r="F37" s="83"/>
    </row>
    <row r="38" spans="1:11" x14ac:dyDescent="0.25">
      <c r="A38" s="107" t="s">
        <v>33</v>
      </c>
      <c r="B38" s="110" t="s">
        <v>15</v>
      </c>
      <c r="C38" s="113" t="s">
        <v>34</v>
      </c>
      <c r="D38" s="114"/>
      <c r="E38" s="113" t="s">
        <v>35</v>
      </c>
      <c r="F38" s="114"/>
    </row>
    <row r="39" spans="1:11" x14ac:dyDescent="0.25">
      <c r="A39" s="108"/>
      <c r="B39" s="111"/>
      <c r="C39" s="84" t="s">
        <v>36</v>
      </c>
      <c r="D39" s="85" t="s">
        <v>37</v>
      </c>
      <c r="E39" s="84" t="s">
        <v>36</v>
      </c>
      <c r="F39" s="85" t="s">
        <v>37</v>
      </c>
    </row>
    <row r="40" spans="1:11" ht="13.8" thickBot="1" x14ac:dyDescent="0.3">
      <c r="A40" s="109"/>
      <c r="B40" s="112"/>
      <c r="C40" s="115" t="s">
        <v>45</v>
      </c>
      <c r="D40" s="115"/>
      <c r="E40" s="115"/>
      <c r="F40" s="116"/>
    </row>
    <row r="41" spans="1:11" x14ac:dyDescent="0.25">
      <c r="A41" s="86" t="s">
        <v>38</v>
      </c>
      <c r="B41" s="87">
        <v>1</v>
      </c>
      <c r="C41" s="88">
        <v>17804654</v>
      </c>
      <c r="D41" s="89">
        <v>26911906</v>
      </c>
      <c r="E41" s="88">
        <v>21280813</v>
      </c>
      <c r="F41" s="90">
        <v>32119044</v>
      </c>
    </row>
    <row r="42" spans="1:11" x14ac:dyDescent="0.25">
      <c r="A42" s="73"/>
      <c r="B42" s="80"/>
      <c r="C42" s="91"/>
      <c r="D42" s="91"/>
      <c r="E42" s="91"/>
      <c r="F42" s="91"/>
    </row>
    <row r="43" spans="1:11" x14ac:dyDescent="0.25">
      <c r="A43" s="73"/>
      <c r="B43" s="80"/>
      <c r="C43" s="80"/>
      <c r="D43" s="81"/>
      <c r="E43" s="82"/>
      <c r="F43" s="83"/>
    </row>
    <row r="44" spans="1:11" ht="15.6" x14ac:dyDescent="0.25">
      <c r="A44" s="78" t="s">
        <v>39</v>
      </c>
      <c r="B44" s="80"/>
      <c r="C44" s="80"/>
      <c r="D44" s="81"/>
      <c r="E44" s="82"/>
      <c r="F44" s="83"/>
    </row>
    <row r="45" spans="1:11" ht="13.8" thickBot="1" x14ac:dyDescent="0.3">
      <c r="A45" s="73"/>
      <c r="B45" s="80"/>
      <c r="C45" s="92"/>
      <c r="D45" s="92"/>
    </row>
    <row r="46" spans="1:11" x14ac:dyDescent="0.25">
      <c r="A46" s="117" t="s">
        <v>33</v>
      </c>
      <c r="B46" s="119" t="s">
        <v>15</v>
      </c>
      <c r="C46" s="120" t="s">
        <v>40</v>
      </c>
      <c r="D46" s="121"/>
      <c r="E46" s="93"/>
      <c r="F46" s="93"/>
    </row>
    <row r="47" spans="1:11" ht="13.8" thickBot="1" x14ac:dyDescent="0.3">
      <c r="A47" s="118"/>
      <c r="B47" s="112"/>
      <c r="C47" s="94" t="s">
        <v>41</v>
      </c>
      <c r="D47" s="95">
        <f>F20</f>
        <v>44985</v>
      </c>
      <c r="E47" s="31"/>
      <c r="F47" s="93"/>
    </row>
    <row r="48" spans="1:11" x14ac:dyDescent="0.25">
      <c r="A48" s="86" t="s">
        <v>38</v>
      </c>
      <c r="B48" s="53">
        <v>1</v>
      </c>
      <c r="C48" s="105">
        <v>3083964640</v>
      </c>
      <c r="D48" s="106"/>
      <c r="E48" s="96"/>
      <c r="F48" s="96"/>
    </row>
    <row r="49" spans="1:6" x14ac:dyDescent="0.25">
      <c r="A49" s="73"/>
      <c r="B49" s="80"/>
      <c r="C49" s="80"/>
      <c r="D49" s="97"/>
      <c r="E49" s="82"/>
      <c r="F49" s="83"/>
    </row>
    <row r="50" spans="1:6" x14ac:dyDescent="0.25">
      <c r="A50" s="73"/>
      <c r="B50" s="80"/>
      <c r="C50" s="80"/>
      <c r="D50" s="97"/>
      <c r="E50" s="82"/>
      <c r="F50" s="83"/>
    </row>
    <row r="51" spans="1:6" x14ac:dyDescent="0.25">
      <c r="A51" s="73"/>
      <c r="B51" s="80"/>
      <c r="C51" s="80"/>
      <c r="D51" s="81"/>
      <c r="E51" s="82"/>
      <c r="F51" s="83"/>
    </row>
    <row r="52" spans="1:6" ht="52.8" x14ac:dyDescent="0.3">
      <c r="A52" s="98" t="s">
        <v>42</v>
      </c>
      <c r="B52" s="99"/>
      <c r="C52" s="99"/>
      <c r="D52" s="100"/>
      <c r="E52" s="100"/>
      <c r="F52" s="101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F1722-B146-4130-9E8A-2418C7B451CB}">
  <sheetPr>
    <pageSetUpPr fitToPage="1"/>
  </sheetPr>
  <dimension ref="A1:K52"/>
  <sheetViews>
    <sheetView workbookViewId="0">
      <selection activeCell="J8" sqref="J8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43</v>
      </c>
      <c r="B8" s="104" t="s">
        <v>38</v>
      </c>
      <c r="C8" s="14"/>
      <c r="D8" s="15"/>
      <c r="E8" s="16"/>
      <c r="F8" s="17"/>
    </row>
    <row r="9" spans="1:6" x14ac:dyDescent="0.25">
      <c r="A9" s="12"/>
      <c r="B9" s="10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hidden="1" x14ac:dyDescent="0.25">
      <c r="A14" s="29" t="s">
        <v>12</v>
      </c>
      <c r="B14" s="29"/>
      <c r="C14" s="30"/>
      <c r="D14" s="15"/>
      <c r="E14" s="31"/>
      <c r="F14" s="31"/>
    </row>
    <row r="15" spans="1:6" x14ac:dyDescent="0.25">
      <c r="A15" s="29"/>
      <c r="B15" s="29"/>
      <c r="C15" s="30"/>
      <c r="D15" s="15"/>
      <c r="E15" s="31"/>
      <c r="F15" s="31"/>
    </row>
    <row r="16" spans="1:6" x14ac:dyDescent="0.25">
      <c r="A16" s="12"/>
      <c r="B16" s="13"/>
      <c r="C16" s="15"/>
      <c r="D16" s="15"/>
      <c r="E16" s="31"/>
      <c r="F16" s="32"/>
    </row>
    <row r="17" spans="1:11" ht="15.6" x14ac:dyDescent="0.25">
      <c r="A17" s="33" t="s">
        <v>13</v>
      </c>
      <c r="B17" s="34"/>
      <c r="C17" s="34"/>
      <c r="D17" s="35"/>
      <c r="E17" s="35"/>
      <c r="F17" s="35"/>
    </row>
    <row r="18" spans="1:11" ht="13.8" thickBot="1" x14ac:dyDescent="0.3">
      <c r="A18" s="36"/>
      <c r="B18" s="36"/>
      <c r="C18" s="36"/>
      <c r="D18" s="37"/>
      <c r="E18" s="37"/>
      <c r="F18" s="37"/>
    </row>
    <row r="19" spans="1:11" ht="39.6" x14ac:dyDescent="0.3">
      <c r="A19" s="38" t="s">
        <v>14</v>
      </c>
      <c r="B19" s="39"/>
      <c r="C19" s="40"/>
      <c r="D19" s="41" t="s">
        <v>15</v>
      </c>
      <c r="E19" s="42" t="s">
        <v>16</v>
      </c>
      <c r="F19" s="43" t="s">
        <v>17</v>
      </c>
    </row>
    <row r="20" spans="1:11" ht="13.8" thickBot="1" x14ac:dyDescent="0.3">
      <c r="A20" s="44"/>
      <c r="B20" s="45"/>
      <c r="C20" s="46"/>
      <c r="D20" s="47"/>
      <c r="E20" s="48" t="s">
        <v>18</v>
      </c>
      <c r="F20" s="49">
        <v>45016</v>
      </c>
      <c r="G20" s="50"/>
      <c r="H20" s="31"/>
      <c r="I20" s="31"/>
      <c r="J20" s="31"/>
      <c r="K20" s="31"/>
    </row>
    <row r="21" spans="1:11" x14ac:dyDescent="0.25">
      <c r="A21" s="51" t="s">
        <v>19</v>
      </c>
      <c r="B21" s="52"/>
      <c r="C21" s="52"/>
      <c r="D21" s="53">
        <v>1</v>
      </c>
      <c r="E21" s="54">
        <f>+E22+E25+E28+E33</f>
        <v>3279955</v>
      </c>
      <c r="F21" s="55">
        <f>+F22+F25+F28+F33</f>
        <v>100</v>
      </c>
      <c r="H21" s="102"/>
      <c r="I21" s="31"/>
      <c r="J21" s="31"/>
      <c r="K21" s="31"/>
    </row>
    <row r="22" spans="1:11" x14ac:dyDescent="0.25">
      <c r="A22" s="56" t="s">
        <v>20</v>
      </c>
      <c r="B22" s="57"/>
      <c r="C22" s="57"/>
      <c r="D22" s="58">
        <v>3</v>
      </c>
      <c r="E22" s="59">
        <f>E23+E24</f>
        <v>174387</v>
      </c>
      <c r="F22" s="60">
        <f>+F23+F24</f>
        <v>5.3167497724816348</v>
      </c>
      <c r="H22" s="82"/>
      <c r="I22" s="31"/>
      <c r="J22" s="31"/>
      <c r="K22" s="31"/>
    </row>
    <row r="23" spans="1:11" x14ac:dyDescent="0.25">
      <c r="A23" s="61" t="s">
        <v>21</v>
      </c>
      <c r="B23" s="62"/>
      <c r="C23" s="62"/>
      <c r="D23" s="58">
        <v>4</v>
      </c>
      <c r="E23" s="59">
        <v>174387</v>
      </c>
      <c r="F23" s="60">
        <f>(E23/E21)*100</f>
        <v>5.3167497724816348</v>
      </c>
      <c r="H23" s="82"/>
      <c r="I23" s="31"/>
      <c r="J23" s="31"/>
      <c r="K23" s="31"/>
    </row>
    <row r="24" spans="1:11" hidden="1" x14ac:dyDescent="0.25">
      <c r="A24" s="61" t="s">
        <v>22</v>
      </c>
      <c r="B24" s="62"/>
      <c r="C24" s="62"/>
      <c r="D24" s="58">
        <v>5</v>
      </c>
      <c r="E24" s="59">
        <v>0</v>
      </c>
      <c r="F24" s="60">
        <f>(E24/E21)*100</f>
        <v>0</v>
      </c>
      <c r="H24" s="82"/>
      <c r="I24" s="31"/>
      <c r="J24" s="31"/>
      <c r="K24" s="31"/>
    </row>
    <row r="25" spans="1:11" hidden="1" x14ac:dyDescent="0.25">
      <c r="A25" s="56" t="s">
        <v>23</v>
      </c>
      <c r="B25" s="62"/>
      <c r="C25" s="62"/>
      <c r="D25" s="58">
        <v>9</v>
      </c>
      <c r="E25" s="59">
        <f>E26+E27</f>
        <v>0</v>
      </c>
      <c r="F25" s="60">
        <f>+F26+F27</f>
        <v>0</v>
      </c>
      <c r="H25" s="82"/>
      <c r="I25" s="31"/>
      <c r="J25" s="31"/>
      <c r="K25" s="31"/>
    </row>
    <row r="26" spans="1:11" hidden="1" x14ac:dyDescent="0.25">
      <c r="A26" s="61" t="s">
        <v>24</v>
      </c>
      <c r="B26" s="62"/>
      <c r="C26" s="62"/>
      <c r="D26" s="58">
        <v>10</v>
      </c>
      <c r="E26" s="59">
        <v>0</v>
      </c>
      <c r="F26" s="60">
        <f>E26/$E$21*100</f>
        <v>0</v>
      </c>
      <c r="H26" s="82"/>
      <c r="I26" s="31"/>
      <c r="J26" s="31"/>
      <c r="K26" s="31"/>
    </row>
    <row r="27" spans="1:11" hidden="1" x14ac:dyDescent="0.25">
      <c r="A27" s="61" t="s">
        <v>25</v>
      </c>
      <c r="B27" s="62"/>
      <c r="C27" s="62"/>
      <c r="D27" s="58">
        <v>11</v>
      </c>
      <c r="E27" s="59">
        <v>0</v>
      </c>
      <c r="F27" s="60">
        <f>E27/$E$21*100</f>
        <v>0</v>
      </c>
      <c r="H27" s="82"/>
      <c r="I27" s="31"/>
      <c r="J27" s="31"/>
      <c r="K27" s="31"/>
    </row>
    <row r="28" spans="1:11" x14ac:dyDescent="0.25">
      <c r="A28" s="56" t="s">
        <v>26</v>
      </c>
      <c r="B28" s="62"/>
      <c r="C28" s="62"/>
      <c r="D28" s="58">
        <v>12</v>
      </c>
      <c r="E28" s="59">
        <f>E29+E30</f>
        <v>2878957</v>
      </c>
      <c r="F28" s="60">
        <f>+F29+F30+F31</f>
        <v>87.774283488645423</v>
      </c>
      <c r="H28" s="82"/>
      <c r="I28" s="31"/>
      <c r="J28" s="31"/>
      <c r="K28" s="31"/>
    </row>
    <row r="29" spans="1:11" hidden="1" x14ac:dyDescent="0.25">
      <c r="A29" s="61" t="s">
        <v>27</v>
      </c>
      <c r="B29" s="62"/>
      <c r="C29" s="62"/>
      <c r="D29" s="58">
        <v>13</v>
      </c>
      <c r="E29" s="59">
        <v>0</v>
      </c>
      <c r="F29" s="60">
        <f>E29/$E$21*100</f>
        <v>0</v>
      </c>
      <c r="H29" s="82"/>
      <c r="I29" s="31"/>
      <c r="J29" s="31"/>
      <c r="K29" s="31"/>
    </row>
    <row r="30" spans="1:11" x14ac:dyDescent="0.25">
      <c r="A30" s="61" t="s">
        <v>28</v>
      </c>
      <c r="B30" s="62"/>
      <c r="C30" s="62"/>
      <c r="D30" s="58">
        <v>14</v>
      </c>
      <c r="E30" s="59">
        <v>2878957</v>
      </c>
      <c r="F30" s="60">
        <f>E30/$E$21*100</f>
        <v>87.774283488645423</v>
      </c>
      <c r="H30" s="82"/>
      <c r="I30" s="31"/>
      <c r="J30" s="31"/>
      <c r="K30" s="31"/>
    </row>
    <row r="31" spans="1:11" hidden="1" x14ac:dyDescent="0.25">
      <c r="A31" s="61" t="s">
        <v>29</v>
      </c>
      <c r="B31" s="62"/>
      <c r="C31" s="62"/>
      <c r="D31" s="58">
        <v>15</v>
      </c>
      <c r="E31" s="59">
        <v>0</v>
      </c>
      <c r="F31" s="60">
        <f>E31/$E$21*100</f>
        <v>0</v>
      </c>
      <c r="H31" s="82"/>
      <c r="I31" s="31"/>
      <c r="J31" s="31"/>
      <c r="K31" s="31"/>
    </row>
    <row r="32" spans="1:11" hidden="1" x14ac:dyDescent="0.25">
      <c r="A32" s="63" t="s">
        <v>30</v>
      </c>
      <c r="B32" s="64"/>
      <c r="C32" s="64"/>
      <c r="D32" s="65">
        <v>24</v>
      </c>
      <c r="E32" s="66">
        <v>0</v>
      </c>
      <c r="F32" s="67">
        <f>E32/$E$21*100</f>
        <v>0</v>
      </c>
      <c r="H32" s="82"/>
      <c r="I32" s="31"/>
      <c r="J32" s="31"/>
      <c r="K32" s="31"/>
    </row>
    <row r="33" spans="1:11" ht="13.8" thickBot="1" x14ac:dyDescent="0.3">
      <c r="A33" s="68" t="s">
        <v>31</v>
      </c>
      <c r="B33" s="69"/>
      <c r="C33" s="69"/>
      <c r="D33" s="70">
        <v>24</v>
      </c>
      <c r="E33" s="71">
        <v>226611</v>
      </c>
      <c r="F33" s="72">
        <f>E33/$E$21*100</f>
        <v>6.9089667388729419</v>
      </c>
      <c r="H33" s="82"/>
      <c r="I33" s="31"/>
      <c r="J33" s="31"/>
      <c r="K33" s="31"/>
    </row>
    <row r="34" spans="1:11" x14ac:dyDescent="0.25">
      <c r="A34" s="73"/>
      <c r="B34" s="74"/>
      <c r="C34" s="74"/>
      <c r="D34" s="75"/>
      <c r="E34" s="76"/>
      <c r="F34" s="77"/>
      <c r="H34" s="31"/>
      <c r="I34" s="31"/>
      <c r="J34" s="31"/>
      <c r="K34" s="31"/>
    </row>
    <row r="35" spans="1:11" x14ac:dyDescent="0.25">
      <c r="A35" s="73"/>
      <c r="B35" s="74"/>
      <c r="C35" s="74"/>
      <c r="D35" s="75"/>
      <c r="E35" s="76"/>
      <c r="F35" s="77"/>
    </row>
    <row r="36" spans="1:11" ht="15.6" x14ac:dyDescent="0.25">
      <c r="A36" s="78" t="s">
        <v>32</v>
      </c>
      <c r="B36" s="79"/>
      <c r="C36" s="79"/>
      <c r="D36" s="79"/>
      <c r="E36" s="79"/>
      <c r="F36" s="79"/>
    </row>
    <row r="37" spans="1:11" ht="13.8" thickBot="1" x14ac:dyDescent="0.3">
      <c r="B37" s="80"/>
      <c r="C37" s="80"/>
      <c r="D37" s="81"/>
      <c r="E37" s="82"/>
      <c r="F37" s="83"/>
    </row>
    <row r="38" spans="1:11" x14ac:dyDescent="0.25">
      <c r="A38" s="107" t="s">
        <v>33</v>
      </c>
      <c r="B38" s="110" t="s">
        <v>15</v>
      </c>
      <c r="C38" s="113" t="s">
        <v>34</v>
      </c>
      <c r="D38" s="114"/>
      <c r="E38" s="113" t="s">
        <v>35</v>
      </c>
      <c r="F38" s="114"/>
    </row>
    <row r="39" spans="1:11" x14ac:dyDescent="0.25">
      <c r="A39" s="108"/>
      <c r="B39" s="111"/>
      <c r="C39" s="84" t="s">
        <v>36</v>
      </c>
      <c r="D39" s="85" t="s">
        <v>37</v>
      </c>
      <c r="E39" s="84" t="s">
        <v>36</v>
      </c>
      <c r="F39" s="85" t="s">
        <v>37</v>
      </c>
    </row>
    <row r="40" spans="1:11" ht="13.8" thickBot="1" x14ac:dyDescent="0.3">
      <c r="A40" s="109"/>
      <c r="B40" s="112"/>
      <c r="C40" s="115" t="s">
        <v>46</v>
      </c>
      <c r="D40" s="115"/>
      <c r="E40" s="115"/>
      <c r="F40" s="116"/>
    </row>
    <row r="41" spans="1:11" x14ac:dyDescent="0.25">
      <c r="A41" s="86" t="s">
        <v>38</v>
      </c>
      <c r="B41" s="87">
        <v>1</v>
      </c>
      <c r="C41" s="88">
        <v>14972213</v>
      </c>
      <c r="D41" s="89">
        <v>35037335</v>
      </c>
      <c r="E41" s="88">
        <v>17723424</v>
      </c>
      <c r="F41" s="90">
        <v>41507230</v>
      </c>
    </row>
    <row r="42" spans="1:11" x14ac:dyDescent="0.25">
      <c r="A42" s="73"/>
      <c r="B42" s="80"/>
      <c r="C42" s="91"/>
      <c r="D42" s="91"/>
      <c r="E42" s="91"/>
      <c r="F42" s="91"/>
    </row>
    <row r="43" spans="1:11" x14ac:dyDescent="0.25">
      <c r="A43" s="73"/>
      <c r="B43" s="80"/>
      <c r="C43" s="80"/>
      <c r="D43" s="81"/>
      <c r="E43" s="82"/>
      <c r="F43" s="83"/>
    </row>
    <row r="44" spans="1:11" ht="15.6" x14ac:dyDescent="0.25">
      <c r="A44" s="78" t="s">
        <v>39</v>
      </c>
      <c r="B44" s="80"/>
      <c r="C44" s="80"/>
      <c r="D44" s="81"/>
      <c r="E44" s="82"/>
      <c r="F44" s="83"/>
    </row>
    <row r="45" spans="1:11" ht="13.8" thickBot="1" x14ac:dyDescent="0.3">
      <c r="A45" s="73"/>
      <c r="B45" s="80"/>
      <c r="C45" s="92"/>
      <c r="D45" s="92"/>
    </row>
    <row r="46" spans="1:11" x14ac:dyDescent="0.25">
      <c r="A46" s="117" t="s">
        <v>33</v>
      </c>
      <c r="B46" s="119" t="s">
        <v>15</v>
      </c>
      <c r="C46" s="120" t="s">
        <v>40</v>
      </c>
      <c r="D46" s="121"/>
      <c r="E46" s="93"/>
      <c r="F46" s="93"/>
    </row>
    <row r="47" spans="1:11" ht="13.8" thickBot="1" x14ac:dyDescent="0.3">
      <c r="A47" s="118"/>
      <c r="B47" s="112"/>
      <c r="C47" s="94" t="s">
        <v>41</v>
      </c>
      <c r="D47" s="95">
        <f>F20</f>
        <v>45016</v>
      </c>
      <c r="E47" s="31"/>
      <c r="F47" s="93"/>
    </row>
    <row r="48" spans="1:11" x14ac:dyDescent="0.25">
      <c r="A48" s="86" t="s">
        <v>38</v>
      </c>
      <c r="B48" s="53">
        <v>1</v>
      </c>
      <c r="C48" s="105">
        <v>3065337606</v>
      </c>
      <c r="D48" s="106"/>
      <c r="E48" s="96"/>
      <c r="F48" s="96"/>
    </row>
    <row r="49" spans="1:6" x14ac:dyDescent="0.25">
      <c r="A49" s="73"/>
      <c r="B49" s="80"/>
      <c r="C49" s="80"/>
      <c r="D49" s="97"/>
      <c r="E49" s="82"/>
      <c r="F49" s="83"/>
    </row>
    <row r="50" spans="1:6" x14ac:dyDescent="0.25">
      <c r="A50" s="73"/>
      <c r="B50" s="80"/>
      <c r="C50" s="80"/>
      <c r="D50" s="97"/>
      <c r="E50" s="82"/>
      <c r="F50" s="83"/>
    </row>
    <row r="51" spans="1:6" x14ac:dyDescent="0.25">
      <c r="A51" s="73"/>
      <c r="B51" s="80"/>
      <c r="C51" s="80"/>
      <c r="D51" s="81"/>
      <c r="E51" s="82"/>
      <c r="F51" s="83"/>
    </row>
    <row r="52" spans="1:6" ht="52.8" x14ac:dyDescent="0.3">
      <c r="A52" s="98" t="s">
        <v>42</v>
      </c>
      <c r="B52" s="99"/>
      <c r="C52" s="99"/>
      <c r="D52" s="100"/>
      <c r="E52" s="100"/>
      <c r="F52" s="101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3609-C877-4BA2-80A6-ED44B505FF4B}">
  <sheetPr>
    <pageSetUpPr fitToPage="1"/>
  </sheetPr>
  <dimension ref="A1:K52"/>
  <sheetViews>
    <sheetView workbookViewId="0">
      <selection activeCell="G11" sqref="G11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43</v>
      </c>
      <c r="B8" s="104" t="s">
        <v>38</v>
      </c>
      <c r="C8" s="14"/>
      <c r="D8" s="15"/>
      <c r="E8" s="16"/>
      <c r="F8" s="17"/>
    </row>
    <row r="9" spans="1:6" x14ac:dyDescent="0.25">
      <c r="A9" s="12"/>
      <c r="B9" s="10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hidden="1" x14ac:dyDescent="0.25">
      <c r="A14" s="29" t="s">
        <v>12</v>
      </c>
      <c r="B14" s="29"/>
      <c r="C14" s="30"/>
      <c r="D14" s="15"/>
      <c r="E14" s="31"/>
      <c r="F14" s="31"/>
    </row>
    <row r="15" spans="1:6" x14ac:dyDescent="0.25">
      <c r="A15" s="29"/>
      <c r="B15" s="29"/>
      <c r="C15" s="30"/>
      <c r="D15" s="15"/>
      <c r="E15" s="31"/>
      <c r="F15" s="31"/>
    </row>
    <row r="16" spans="1:6" x14ac:dyDescent="0.25">
      <c r="A16" s="12"/>
      <c r="B16" s="13"/>
      <c r="C16" s="15"/>
      <c r="D16" s="15"/>
      <c r="E16" s="31"/>
      <c r="F16" s="32"/>
    </row>
    <row r="17" spans="1:11" ht="15.6" x14ac:dyDescent="0.25">
      <c r="A17" s="33" t="s">
        <v>13</v>
      </c>
      <c r="B17" s="34"/>
      <c r="C17" s="34"/>
      <c r="D17" s="35"/>
      <c r="E17" s="35"/>
      <c r="F17" s="35"/>
    </row>
    <row r="18" spans="1:11" ht="13.8" thickBot="1" x14ac:dyDescent="0.3">
      <c r="A18" s="36"/>
      <c r="B18" s="36"/>
      <c r="C18" s="36"/>
      <c r="D18" s="37"/>
      <c r="E18" s="37"/>
      <c r="F18" s="37"/>
    </row>
    <row r="19" spans="1:11" ht="39.6" x14ac:dyDescent="0.3">
      <c r="A19" s="38" t="s">
        <v>14</v>
      </c>
      <c r="B19" s="39"/>
      <c r="C19" s="40"/>
      <c r="D19" s="41" t="s">
        <v>15</v>
      </c>
      <c r="E19" s="42" t="s">
        <v>16</v>
      </c>
      <c r="F19" s="43" t="s">
        <v>17</v>
      </c>
    </row>
    <row r="20" spans="1:11" ht="13.8" thickBot="1" x14ac:dyDescent="0.3">
      <c r="A20" s="44"/>
      <c r="B20" s="45"/>
      <c r="C20" s="46"/>
      <c r="D20" s="47"/>
      <c r="E20" s="48" t="s">
        <v>18</v>
      </c>
      <c r="F20" s="49">
        <v>45046</v>
      </c>
      <c r="G20" s="50"/>
      <c r="H20" s="31"/>
      <c r="I20" s="31"/>
      <c r="J20" s="31"/>
      <c r="K20" s="31"/>
    </row>
    <row r="21" spans="1:11" x14ac:dyDescent="0.25">
      <c r="A21" s="51" t="s">
        <v>19</v>
      </c>
      <c r="B21" s="52"/>
      <c r="C21" s="52"/>
      <c r="D21" s="53">
        <v>1</v>
      </c>
      <c r="E21" s="54">
        <f>+E22+E25+E28+E33</f>
        <v>3282260</v>
      </c>
      <c r="F21" s="55">
        <f>+F22+F25+F28+F33</f>
        <v>100</v>
      </c>
      <c r="H21" s="102"/>
      <c r="I21" s="31"/>
      <c r="J21" s="31"/>
      <c r="K21" s="31"/>
    </row>
    <row r="22" spans="1:11" x14ac:dyDescent="0.25">
      <c r="A22" s="56" t="s">
        <v>20</v>
      </c>
      <c r="B22" s="57"/>
      <c r="C22" s="57"/>
      <c r="D22" s="58">
        <v>3</v>
      </c>
      <c r="E22" s="59">
        <f>E23+E24</f>
        <v>176537</v>
      </c>
      <c r="F22" s="60">
        <f>+F23+F24</f>
        <v>5.3785196785141949</v>
      </c>
      <c r="H22" s="82"/>
      <c r="I22" s="31"/>
      <c r="J22" s="31"/>
      <c r="K22" s="31"/>
    </row>
    <row r="23" spans="1:11" x14ac:dyDescent="0.25">
      <c r="A23" s="61" t="s">
        <v>21</v>
      </c>
      <c r="B23" s="62"/>
      <c r="C23" s="62"/>
      <c r="D23" s="58">
        <v>4</v>
      </c>
      <c r="E23" s="59">
        <v>176537</v>
      </c>
      <c r="F23" s="60">
        <f>(E23/E21)*100</f>
        <v>5.3785196785141949</v>
      </c>
      <c r="H23" s="82"/>
      <c r="I23" s="31"/>
      <c r="J23" s="31"/>
      <c r="K23" s="31"/>
    </row>
    <row r="24" spans="1:11" hidden="1" x14ac:dyDescent="0.25">
      <c r="A24" s="61" t="s">
        <v>22</v>
      </c>
      <c r="B24" s="62"/>
      <c r="C24" s="62"/>
      <c r="D24" s="58">
        <v>5</v>
      </c>
      <c r="E24" s="59">
        <v>0</v>
      </c>
      <c r="F24" s="60">
        <f>(E24/E21)*100</f>
        <v>0</v>
      </c>
      <c r="H24" s="82"/>
      <c r="I24" s="31"/>
      <c r="J24" s="31"/>
      <c r="K24" s="31"/>
    </row>
    <row r="25" spans="1:11" hidden="1" x14ac:dyDescent="0.25">
      <c r="A25" s="56" t="s">
        <v>23</v>
      </c>
      <c r="B25" s="62"/>
      <c r="C25" s="62"/>
      <c r="D25" s="58">
        <v>9</v>
      </c>
      <c r="E25" s="59">
        <f>E26+E27</f>
        <v>0</v>
      </c>
      <c r="F25" s="60">
        <f>+F26+F27</f>
        <v>0</v>
      </c>
      <c r="H25" s="82"/>
      <c r="I25" s="31"/>
      <c r="J25" s="31"/>
      <c r="K25" s="31"/>
    </row>
    <row r="26" spans="1:11" hidden="1" x14ac:dyDescent="0.25">
      <c r="A26" s="61" t="s">
        <v>24</v>
      </c>
      <c r="B26" s="62"/>
      <c r="C26" s="62"/>
      <c r="D26" s="58">
        <v>10</v>
      </c>
      <c r="E26" s="59">
        <v>0</v>
      </c>
      <c r="F26" s="60">
        <f>E26/$E$21*100</f>
        <v>0</v>
      </c>
      <c r="H26" s="82"/>
      <c r="I26" s="31"/>
      <c r="J26" s="31"/>
      <c r="K26" s="31"/>
    </row>
    <row r="27" spans="1:11" hidden="1" x14ac:dyDescent="0.25">
      <c r="A27" s="61" t="s">
        <v>25</v>
      </c>
      <c r="B27" s="62"/>
      <c r="C27" s="62"/>
      <c r="D27" s="58">
        <v>11</v>
      </c>
      <c r="E27" s="59">
        <v>0</v>
      </c>
      <c r="F27" s="60">
        <f>E27/$E$21*100</f>
        <v>0</v>
      </c>
      <c r="H27" s="82"/>
      <c r="I27" s="31"/>
      <c r="J27" s="31"/>
      <c r="K27" s="31"/>
    </row>
    <row r="28" spans="1:11" x14ac:dyDescent="0.25">
      <c r="A28" s="56" t="s">
        <v>26</v>
      </c>
      <c r="B28" s="62"/>
      <c r="C28" s="62"/>
      <c r="D28" s="58">
        <v>12</v>
      </c>
      <c r="E28" s="59">
        <f>E29+E30</f>
        <v>2875580</v>
      </c>
      <c r="F28" s="60">
        <f>+F29+F30+F31</f>
        <v>87.609756692035361</v>
      </c>
      <c r="H28" s="82"/>
      <c r="I28" s="31"/>
      <c r="J28" s="31"/>
      <c r="K28" s="31"/>
    </row>
    <row r="29" spans="1:11" hidden="1" x14ac:dyDescent="0.25">
      <c r="A29" s="61" t="s">
        <v>27</v>
      </c>
      <c r="B29" s="62"/>
      <c r="C29" s="62"/>
      <c r="D29" s="58">
        <v>13</v>
      </c>
      <c r="E29" s="59">
        <v>0</v>
      </c>
      <c r="F29" s="60">
        <f>E29/$E$21*100</f>
        <v>0</v>
      </c>
      <c r="H29" s="82"/>
      <c r="I29" s="31"/>
      <c r="J29" s="31"/>
      <c r="K29" s="31"/>
    </row>
    <row r="30" spans="1:11" x14ac:dyDescent="0.25">
      <c r="A30" s="61" t="s">
        <v>28</v>
      </c>
      <c r="B30" s="62"/>
      <c r="C30" s="62"/>
      <c r="D30" s="58">
        <v>14</v>
      </c>
      <c r="E30" s="59">
        <v>2875580</v>
      </c>
      <c r="F30" s="60">
        <f>E30/$E$21*100</f>
        <v>87.609756692035361</v>
      </c>
      <c r="H30" s="82"/>
      <c r="I30" s="31"/>
      <c r="J30" s="31"/>
      <c r="K30" s="31"/>
    </row>
    <row r="31" spans="1:11" hidden="1" x14ac:dyDescent="0.25">
      <c r="A31" s="61" t="s">
        <v>29</v>
      </c>
      <c r="B31" s="62"/>
      <c r="C31" s="62"/>
      <c r="D31" s="58">
        <v>15</v>
      </c>
      <c r="E31" s="59">
        <v>0</v>
      </c>
      <c r="F31" s="60">
        <f>E31/$E$21*100</f>
        <v>0</v>
      </c>
      <c r="H31" s="82"/>
      <c r="I31" s="31"/>
      <c r="J31" s="31"/>
      <c r="K31" s="31"/>
    </row>
    <row r="32" spans="1:11" hidden="1" x14ac:dyDescent="0.25">
      <c r="A32" s="63" t="s">
        <v>30</v>
      </c>
      <c r="B32" s="64"/>
      <c r="C32" s="64"/>
      <c r="D32" s="65">
        <v>24</v>
      </c>
      <c r="E32" s="66">
        <v>0</v>
      </c>
      <c r="F32" s="67">
        <f>E32/$E$21*100</f>
        <v>0</v>
      </c>
      <c r="H32" s="82"/>
      <c r="I32" s="31"/>
      <c r="J32" s="31"/>
      <c r="K32" s="31"/>
    </row>
    <row r="33" spans="1:11" ht="13.8" thickBot="1" x14ac:dyDescent="0.3">
      <c r="A33" s="68" t="s">
        <v>31</v>
      </c>
      <c r="B33" s="69"/>
      <c r="C33" s="69"/>
      <c r="D33" s="70">
        <v>24</v>
      </c>
      <c r="E33" s="71">
        <v>230143</v>
      </c>
      <c r="F33" s="72">
        <f>E33/$E$21*100</f>
        <v>7.0117236294504393</v>
      </c>
      <c r="H33" s="82"/>
      <c r="I33" s="31"/>
      <c r="J33" s="31"/>
      <c r="K33" s="31"/>
    </row>
    <row r="34" spans="1:11" x14ac:dyDescent="0.25">
      <c r="A34" s="73"/>
      <c r="B34" s="74"/>
      <c r="C34" s="74"/>
      <c r="D34" s="75"/>
      <c r="E34" s="76"/>
      <c r="F34" s="77"/>
      <c r="H34" s="31"/>
      <c r="I34" s="31"/>
      <c r="J34" s="31"/>
      <c r="K34" s="31"/>
    </row>
    <row r="35" spans="1:11" x14ac:dyDescent="0.25">
      <c r="A35" s="73"/>
      <c r="B35" s="74"/>
      <c r="C35" s="74"/>
      <c r="D35" s="75"/>
      <c r="E35" s="76"/>
      <c r="F35" s="77"/>
    </row>
    <row r="36" spans="1:11" ht="15.6" x14ac:dyDescent="0.25">
      <c r="A36" s="78" t="s">
        <v>32</v>
      </c>
      <c r="B36" s="79"/>
      <c r="C36" s="79"/>
      <c r="D36" s="79"/>
      <c r="E36" s="79"/>
      <c r="F36" s="79"/>
    </row>
    <row r="37" spans="1:11" ht="13.8" thickBot="1" x14ac:dyDescent="0.3">
      <c r="B37" s="80"/>
      <c r="C37" s="80"/>
      <c r="D37" s="81"/>
      <c r="E37" s="82"/>
      <c r="F37" s="83"/>
    </row>
    <row r="38" spans="1:11" x14ac:dyDescent="0.25">
      <c r="A38" s="107" t="s">
        <v>33</v>
      </c>
      <c r="B38" s="110" t="s">
        <v>15</v>
      </c>
      <c r="C38" s="113" t="s">
        <v>34</v>
      </c>
      <c r="D38" s="114"/>
      <c r="E38" s="113" t="s">
        <v>35</v>
      </c>
      <c r="F38" s="114"/>
    </row>
    <row r="39" spans="1:11" x14ac:dyDescent="0.25">
      <c r="A39" s="108"/>
      <c r="B39" s="111"/>
      <c r="C39" s="84" t="s">
        <v>36</v>
      </c>
      <c r="D39" s="85" t="s">
        <v>37</v>
      </c>
      <c r="E39" s="84" t="s">
        <v>36</v>
      </c>
      <c r="F39" s="85" t="s">
        <v>37</v>
      </c>
    </row>
    <row r="40" spans="1:11" ht="13.8" thickBot="1" x14ac:dyDescent="0.3">
      <c r="A40" s="109"/>
      <c r="B40" s="112"/>
      <c r="C40" s="115" t="s">
        <v>47</v>
      </c>
      <c r="D40" s="115"/>
      <c r="E40" s="115"/>
      <c r="F40" s="116"/>
    </row>
    <row r="41" spans="1:11" x14ac:dyDescent="0.25">
      <c r="A41" s="86" t="s">
        <v>38</v>
      </c>
      <c r="B41" s="87">
        <v>1</v>
      </c>
      <c r="C41" s="88">
        <v>13405516</v>
      </c>
      <c r="D41" s="89">
        <v>28785290</v>
      </c>
      <c r="E41" s="88">
        <v>16005903</v>
      </c>
      <c r="F41" s="90">
        <v>34319834</v>
      </c>
    </row>
    <row r="42" spans="1:11" x14ac:dyDescent="0.25">
      <c r="A42" s="73"/>
      <c r="B42" s="80"/>
      <c r="C42" s="91"/>
      <c r="D42" s="91"/>
      <c r="E42" s="91"/>
      <c r="F42" s="91"/>
    </row>
    <row r="43" spans="1:11" x14ac:dyDescent="0.25">
      <c r="A43" s="73"/>
      <c r="B43" s="80"/>
      <c r="C43" s="80"/>
      <c r="D43" s="81"/>
      <c r="E43" s="82"/>
      <c r="F43" s="83"/>
    </row>
    <row r="44" spans="1:11" ht="15.6" x14ac:dyDescent="0.25">
      <c r="A44" s="78" t="s">
        <v>39</v>
      </c>
      <c r="B44" s="80"/>
      <c r="C44" s="80"/>
      <c r="D44" s="81"/>
      <c r="E44" s="82"/>
      <c r="F44" s="83"/>
    </row>
    <row r="45" spans="1:11" ht="13.8" thickBot="1" x14ac:dyDescent="0.3">
      <c r="A45" s="73"/>
      <c r="B45" s="80"/>
      <c r="C45" s="92"/>
      <c r="D45" s="92"/>
    </row>
    <row r="46" spans="1:11" x14ac:dyDescent="0.25">
      <c r="A46" s="117" t="s">
        <v>33</v>
      </c>
      <c r="B46" s="119" t="s">
        <v>15</v>
      </c>
      <c r="C46" s="120" t="s">
        <v>40</v>
      </c>
      <c r="D46" s="121"/>
      <c r="E46" s="93"/>
      <c r="F46" s="93"/>
    </row>
    <row r="47" spans="1:11" ht="13.8" thickBot="1" x14ac:dyDescent="0.3">
      <c r="A47" s="118"/>
      <c r="B47" s="112"/>
      <c r="C47" s="94" t="s">
        <v>41</v>
      </c>
      <c r="D47" s="95">
        <f>F20</f>
        <v>45046</v>
      </c>
      <c r="E47" s="31"/>
      <c r="F47" s="93"/>
    </row>
    <row r="48" spans="1:11" x14ac:dyDescent="0.25">
      <c r="A48" s="86" t="s">
        <v>38</v>
      </c>
      <c r="B48" s="53">
        <v>1</v>
      </c>
      <c r="C48" s="105">
        <v>3049599761</v>
      </c>
      <c r="D48" s="106"/>
      <c r="E48" s="96"/>
      <c r="F48" s="96"/>
    </row>
    <row r="49" spans="1:6" x14ac:dyDescent="0.25">
      <c r="A49" s="73"/>
      <c r="B49" s="80"/>
      <c r="C49" s="80"/>
      <c r="D49" s="97"/>
      <c r="E49" s="82"/>
      <c r="F49" s="83"/>
    </row>
    <row r="50" spans="1:6" x14ac:dyDescent="0.25">
      <c r="A50" s="73"/>
      <c r="B50" s="80"/>
      <c r="C50" s="80"/>
      <c r="D50" s="97"/>
      <c r="E50" s="82"/>
      <c r="F50" s="83"/>
    </row>
    <row r="51" spans="1:6" x14ac:dyDescent="0.25">
      <c r="A51" s="73"/>
      <c r="B51" s="80"/>
      <c r="C51" s="80"/>
      <c r="D51" s="81"/>
      <c r="E51" s="82"/>
      <c r="F51" s="83"/>
    </row>
    <row r="52" spans="1:6" ht="52.8" x14ac:dyDescent="0.3">
      <c r="A52" s="98" t="s">
        <v>42</v>
      </c>
      <c r="B52" s="99"/>
      <c r="C52" s="99"/>
      <c r="D52" s="100"/>
      <c r="E52" s="100"/>
      <c r="F52" s="101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E8188-4900-4E74-B0FB-4657D5AEE7F6}">
  <sheetPr>
    <pageSetUpPr fitToPage="1"/>
  </sheetPr>
  <dimension ref="A1:K52"/>
  <sheetViews>
    <sheetView workbookViewId="0">
      <selection activeCell="G8" sqref="G8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43</v>
      </c>
      <c r="B8" s="104" t="s">
        <v>38</v>
      </c>
      <c r="C8" s="14"/>
      <c r="D8" s="15"/>
      <c r="E8" s="16"/>
      <c r="F8" s="17"/>
    </row>
    <row r="9" spans="1:6" x14ac:dyDescent="0.25">
      <c r="A9" s="12"/>
      <c r="B9" s="10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hidden="1" x14ac:dyDescent="0.25">
      <c r="A14" s="29" t="s">
        <v>12</v>
      </c>
      <c r="B14" s="29"/>
      <c r="C14" s="30"/>
      <c r="D14" s="15"/>
      <c r="E14" s="31"/>
      <c r="F14" s="31"/>
    </row>
    <row r="15" spans="1:6" x14ac:dyDescent="0.25">
      <c r="A15" s="29"/>
      <c r="B15" s="29"/>
      <c r="C15" s="30"/>
      <c r="D15" s="15"/>
      <c r="E15" s="31"/>
      <c r="F15" s="31"/>
    </row>
    <row r="16" spans="1:6" x14ac:dyDescent="0.25">
      <c r="A16" s="12"/>
      <c r="B16" s="13"/>
      <c r="C16" s="15"/>
      <c r="D16" s="15"/>
      <c r="E16" s="31"/>
      <c r="F16" s="32"/>
    </row>
    <row r="17" spans="1:11" ht="15.6" x14ac:dyDescent="0.25">
      <c r="A17" s="33" t="s">
        <v>13</v>
      </c>
      <c r="B17" s="34"/>
      <c r="C17" s="34"/>
      <c r="D17" s="35"/>
      <c r="E17" s="35"/>
      <c r="F17" s="35"/>
    </row>
    <row r="18" spans="1:11" ht="13.8" thickBot="1" x14ac:dyDescent="0.3">
      <c r="A18" s="36"/>
      <c r="B18" s="36"/>
      <c r="C18" s="36"/>
      <c r="D18" s="37"/>
      <c r="E18" s="37"/>
      <c r="F18" s="37"/>
    </row>
    <row r="19" spans="1:11" ht="39.6" x14ac:dyDescent="0.3">
      <c r="A19" s="38" t="s">
        <v>14</v>
      </c>
      <c r="B19" s="39"/>
      <c r="C19" s="40"/>
      <c r="D19" s="41" t="s">
        <v>15</v>
      </c>
      <c r="E19" s="42" t="s">
        <v>16</v>
      </c>
      <c r="F19" s="43" t="s">
        <v>17</v>
      </c>
    </row>
    <row r="20" spans="1:11" ht="13.8" thickBot="1" x14ac:dyDescent="0.3">
      <c r="A20" s="44"/>
      <c r="B20" s="45"/>
      <c r="C20" s="46"/>
      <c r="D20" s="47"/>
      <c r="E20" s="48" t="s">
        <v>18</v>
      </c>
      <c r="F20" s="49">
        <v>45077</v>
      </c>
      <c r="G20" s="50"/>
      <c r="H20" s="31"/>
      <c r="I20" s="31"/>
      <c r="J20" s="31"/>
      <c r="K20" s="31"/>
    </row>
    <row r="21" spans="1:11" x14ac:dyDescent="0.25">
      <c r="A21" s="51" t="s">
        <v>19</v>
      </c>
      <c r="B21" s="52"/>
      <c r="C21" s="52"/>
      <c r="D21" s="53">
        <v>1</v>
      </c>
      <c r="E21" s="54">
        <f>+E22+E25+E28+E33</f>
        <v>3280504</v>
      </c>
      <c r="F21" s="55">
        <f>+F22+F25+F28+F33</f>
        <v>100</v>
      </c>
      <c r="H21" s="102"/>
      <c r="I21" s="31"/>
      <c r="J21" s="31"/>
      <c r="K21" s="31"/>
    </row>
    <row r="22" spans="1:11" x14ac:dyDescent="0.25">
      <c r="A22" s="56" t="s">
        <v>20</v>
      </c>
      <c r="B22" s="57"/>
      <c r="C22" s="57"/>
      <c r="D22" s="58">
        <v>3</v>
      </c>
      <c r="E22" s="59">
        <f>E23+E24</f>
        <v>194717</v>
      </c>
      <c r="F22" s="60">
        <f>+F23+F24</f>
        <v>5.9355818496182291</v>
      </c>
      <c r="H22" s="82"/>
      <c r="I22" s="31"/>
      <c r="J22" s="31"/>
      <c r="K22" s="31"/>
    </row>
    <row r="23" spans="1:11" x14ac:dyDescent="0.25">
      <c r="A23" s="61" t="s">
        <v>21</v>
      </c>
      <c r="B23" s="62"/>
      <c r="C23" s="62"/>
      <c r="D23" s="58">
        <v>4</v>
      </c>
      <c r="E23" s="59">
        <v>194717</v>
      </c>
      <c r="F23" s="60">
        <f>(E23/E21)*100</f>
        <v>5.9355818496182291</v>
      </c>
      <c r="H23" s="82"/>
      <c r="I23" s="31"/>
      <c r="J23" s="31"/>
      <c r="K23" s="31"/>
    </row>
    <row r="24" spans="1:11" hidden="1" x14ac:dyDescent="0.25">
      <c r="A24" s="61" t="s">
        <v>22</v>
      </c>
      <c r="B24" s="62"/>
      <c r="C24" s="62"/>
      <c r="D24" s="58">
        <v>5</v>
      </c>
      <c r="E24" s="59">
        <v>0</v>
      </c>
      <c r="F24" s="60">
        <f>(E24/E21)*100</f>
        <v>0</v>
      </c>
      <c r="H24" s="82"/>
      <c r="I24" s="31"/>
      <c r="J24" s="31"/>
      <c r="K24" s="31"/>
    </row>
    <row r="25" spans="1:11" hidden="1" x14ac:dyDescent="0.25">
      <c r="A25" s="56" t="s">
        <v>23</v>
      </c>
      <c r="B25" s="62"/>
      <c r="C25" s="62"/>
      <c r="D25" s="58">
        <v>9</v>
      </c>
      <c r="E25" s="59">
        <f>E26+E27</f>
        <v>0</v>
      </c>
      <c r="F25" s="60">
        <f>+F26+F27</f>
        <v>0</v>
      </c>
      <c r="H25" s="82"/>
      <c r="I25" s="31"/>
      <c r="J25" s="31"/>
      <c r="K25" s="31"/>
    </row>
    <row r="26" spans="1:11" hidden="1" x14ac:dyDescent="0.25">
      <c r="A26" s="61" t="s">
        <v>24</v>
      </c>
      <c r="B26" s="62"/>
      <c r="C26" s="62"/>
      <c r="D26" s="58">
        <v>10</v>
      </c>
      <c r="E26" s="59">
        <v>0</v>
      </c>
      <c r="F26" s="60">
        <f>E26/$E$21*100</f>
        <v>0</v>
      </c>
      <c r="H26" s="82"/>
      <c r="I26" s="31"/>
      <c r="J26" s="31"/>
      <c r="K26" s="31"/>
    </row>
    <row r="27" spans="1:11" hidden="1" x14ac:dyDescent="0.25">
      <c r="A27" s="61" t="s">
        <v>25</v>
      </c>
      <c r="B27" s="62"/>
      <c r="C27" s="62"/>
      <c r="D27" s="58">
        <v>11</v>
      </c>
      <c r="E27" s="59">
        <v>0</v>
      </c>
      <c r="F27" s="60">
        <f>E27/$E$21*100</f>
        <v>0</v>
      </c>
      <c r="H27" s="82"/>
      <c r="I27" s="31"/>
      <c r="J27" s="31"/>
      <c r="K27" s="31"/>
    </row>
    <row r="28" spans="1:11" x14ac:dyDescent="0.25">
      <c r="A28" s="56" t="s">
        <v>26</v>
      </c>
      <c r="B28" s="62"/>
      <c r="C28" s="62"/>
      <c r="D28" s="58">
        <v>12</v>
      </c>
      <c r="E28" s="59">
        <f>E29+E30</f>
        <v>2902729</v>
      </c>
      <c r="F28" s="60">
        <f>+F29+F30+F31</f>
        <v>88.484239007176939</v>
      </c>
      <c r="H28" s="82"/>
      <c r="I28" s="31"/>
      <c r="J28" s="31"/>
      <c r="K28" s="31"/>
    </row>
    <row r="29" spans="1:11" hidden="1" x14ac:dyDescent="0.25">
      <c r="A29" s="61" t="s">
        <v>27</v>
      </c>
      <c r="B29" s="62"/>
      <c r="C29" s="62"/>
      <c r="D29" s="58">
        <v>13</v>
      </c>
      <c r="E29" s="59">
        <v>0</v>
      </c>
      <c r="F29" s="60">
        <f>E29/$E$21*100</f>
        <v>0</v>
      </c>
      <c r="H29" s="82"/>
      <c r="I29" s="31"/>
      <c r="J29" s="31"/>
      <c r="K29" s="31"/>
    </row>
    <row r="30" spans="1:11" x14ac:dyDescent="0.25">
      <c r="A30" s="61" t="s">
        <v>28</v>
      </c>
      <c r="B30" s="62"/>
      <c r="C30" s="62"/>
      <c r="D30" s="58">
        <v>14</v>
      </c>
      <c r="E30" s="59">
        <v>2902729</v>
      </c>
      <c r="F30" s="60">
        <f>E30/$E$21*100</f>
        <v>88.484239007176939</v>
      </c>
      <c r="H30" s="82"/>
      <c r="I30" s="31"/>
      <c r="J30" s="31"/>
      <c r="K30" s="31"/>
    </row>
    <row r="31" spans="1:11" hidden="1" x14ac:dyDescent="0.25">
      <c r="A31" s="61" t="s">
        <v>29</v>
      </c>
      <c r="B31" s="62"/>
      <c r="C31" s="62"/>
      <c r="D31" s="58">
        <v>15</v>
      </c>
      <c r="E31" s="59">
        <v>0</v>
      </c>
      <c r="F31" s="60">
        <f>E31/$E$21*100</f>
        <v>0</v>
      </c>
      <c r="H31" s="82"/>
      <c r="I31" s="31"/>
      <c r="J31" s="31"/>
      <c r="K31" s="31"/>
    </row>
    <row r="32" spans="1:11" hidden="1" x14ac:dyDescent="0.25">
      <c r="A32" s="63" t="s">
        <v>30</v>
      </c>
      <c r="B32" s="64"/>
      <c r="C32" s="64"/>
      <c r="D32" s="65">
        <v>24</v>
      </c>
      <c r="E32" s="66">
        <v>0</v>
      </c>
      <c r="F32" s="67">
        <f>E32/$E$21*100</f>
        <v>0</v>
      </c>
      <c r="H32" s="82"/>
      <c r="I32" s="31"/>
      <c r="J32" s="31"/>
      <c r="K32" s="31"/>
    </row>
    <row r="33" spans="1:11" ht="13.8" thickBot="1" x14ac:dyDescent="0.3">
      <c r="A33" s="68" t="s">
        <v>31</v>
      </c>
      <c r="B33" s="69"/>
      <c r="C33" s="69"/>
      <c r="D33" s="70">
        <v>24</v>
      </c>
      <c r="E33" s="71">
        <v>183058</v>
      </c>
      <c r="F33" s="72">
        <f>E33/$E$21*100</f>
        <v>5.5801791432048251</v>
      </c>
      <c r="H33" s="82"/>
      <c r="I33" s="31"/>
      <c r="J33" s="31"/>
      <c r="K33" s="31"/>
    </row>
    <row r="34" spans="1:11" x14ac:dyDescent="0.25">
      <c r="A34" s="73"/>
      <c r="B34" s="74"/>
      <c r="C34" s="74"/>
      <c r="D34" s="75"/>
      <c r="E34" s="76"/>
      <c r="F34" s="77"/>
      <c r="H34" s="31"/>
      <c r="I34" s="31"/>
      <c r="J34" s="31"/>
      <c r="K34" s="31"/>
    </row>
    <row r="35" spans="1:11" x14ac:dyDescent="0.25">
      <c r="A35" s="73"/>
      <c r="B35" s="74"/>
      <c r="C35" s="74"/>
      <c r="D35" s="75"/>
      <c r="E35" s="76"/>
      <c r="F35" s="77"/>
    </row>
    <row r="36" spans="1:11" ht="15.6" x14ac:dyDescent="0.25">
      <c r="A36" s="78" t="s">
        <v>32</v>
      </c>
      <c r="B36" s="79"/>
      <c r="C36" s="79"/>
      <c r="D36" s="79"/>
      <c r="E36" s="79"/>
      <c r="F36" s="79"/>
    </row>
    <row r="37" spans="1:11" ht="13.8" thickBot="1" x14ac:dyDescent="0.3">
      <c r="B37" s="80"/>
      <c r="C37" s="80"/>
      <c r="D37" s="81"/>
      <c r="E37" s="82"/>
      <c r="F37" s="83"/>
    </row>
    <row r="38" spans="1:11" x14ac:dyDescent="0.25">
      <c r="A38" s="107" t="s">
        <v>33</v>
      </c>
      <c r="B38" s="110" t="s">
        <v>15</v>
      </c>
      <c r="C38" s="113" t="s">
        <v>34</v>
      </c>
      <c r="D38" s="114"/>
      <c r="E38" s="113" t="s">
        <v>35</v>
      </c>
      <c r="F38" s="114"/>
    </row>
    <row r="39" spans="1:11" x14ac:dyDescent="0.25">
      <c r="A39" s="108"/>
      <c r="B39" s="111"/>
      <c r="C39" s="84" t="s">
        <v>36</v>
      </c>
      <c r="D39" s="85" t="s">
        <v>37</v>
      </c>
      <c r="E39" s="84" t="s">
        <v>36</v>
      </c>
      <c r="F39" s="85" t="s">
        <v>37</v>
      </c>
    </row>
    <row r="40" spans="1:11" ht="13.8" thickBot="1" x14ac:dyDescent="0.3">
      <c r="A40" s="109"/>
      <c r="B40" s="112"/>
      <c r="C40" s="115" t="s">
        <v>48</v>
      </c>
      <c r="D40" s="115"/>
      <c r="E40" s="115"/>
      <c r="F40" s="116"/>
    </row>
    <row r="41" spans="1:11" x14ac:dyDescent="0.25">
      <c r="A41" s="86" t="s">
        <v>38</v>
      </c>
      <c r="B41" s="87">
        <v>1</v>
      </c>
      <c r="C41" s="88">
        <v>14498714</v>
      </c>
      <c r="D41" s="89">
        <v>32486842</v>
      </c>
      <c r="E41" s="88">
        <v>17405193</v>
      </c>
      <c r="F41" s="90">
        <v>38921043</v>
      </c>
    </row>
    <row r="42" spans="1:11" x14ac:dyDescent="0.25">
      <c r="A42" s="73"/>
      <c r="B42" s="80"/>
      <c r="C42" s="91"/>
      <c r="D42" s="91"/>
      <c r="E42" s="91"/>
      <c r="F42" s="91"/>
    </row>
    <row r="43" spans="1:11" x14ac:dyDescent="0.25">
      <c r="A43" s="73"/>
      <c r="B43" s="80"/>
      <c r="C43" s="80"/>
      <c r="D43" s="81"/>
      <c r="E43" s="82"/>
      <c r="F43" s="83"/>
    </row>
    <row r="44" spans="1:11" ht="15.6" x14ac:dyDescent="0.25">
      <c r="A44" s="78" t="s">
        <v>39</v>
      </c>
      <c r="B44" s="80"/>
      <c r="C44" s="80"/>
      <c r="D44" s="81"/>
      <c r="E44" s="82"/>
      <c r="F44" s="83"/>
    </row>
    <row r="45" spans="1:11" ht="13.8" thickBot="1" x14ac:dyDescent="0.3">
      <c r="A45" s="73"/>
      <c r="B45" s="80"/>
      <c r="C45" s="92"/>
      <c r="D45" s="92"/>
    </row>
    <row r="46" spans="1:11" x14ac:dyDescent="0.25">
      <c r="A46" s="117" t="s">
        <v>33</v>
      </c>
      <c r="B46" s="119" t="s">
        <v>15</v>
      </c>
      <c r="C46" s="120" t="s">
        <v>40</v>
      </c>
      <c r="D46" s="121"/>
      <c r="E46" s="93"/>
      <c r="F46" s="93"/>
    </row>
    <row r="47" spans="1:11" ht="13.8" thickBot="1" x14ac:dyDescent="0.3">
      <c r="A47" s="118"/>
      <c r="B47" s="112"/>
      <c r="C47" s="94" t="s">
        <v>41</v>
      </c>
      <c r="D47" s="95">
        <f>F20</f>
        <v>45077</v>
      </c>
      <c r="E47" s="31"/>
      <c r="F47" s="93"/>
    </row>
    <row r="48" spans="1:11" x14ac:dyDescent="0.25">
      <c r="A48" s="86" t="s">
        <v>38</v>
      </c>
      <c r="B48" s="53">
        <v>1</v>
      </c>
      <c r="C48" s="105">
        <v>3076386253</v>
      </c>
      <c r="D48" s="106"/>
      <c r="E48" s="96"/>
      <c r="F48" s="96"/>
    </row>
    <row r="49" spans="1:6" x14ac:dyDescent="0.25">
      <c r="A49" s="73"/>
      <c r="B49" s="80"/>
      <c r="C49" s="80"/>
      <c r="D49" s="97"/>
      <c r="E49" s="82"/>
      <c r="F49" s="83"/>
    </row>
    <row r="50" spans="1:6" x14ac:dyDescent="0.25">
      <c r="A50" s="73"/>
      <c r="B50" s="80"/>
      <c r="C50" s="80"/>
      <c r="D50" s="97"/>
      <c r="E50" s="82"/>
      <c r="F50" s="83"/>
    </row>
    <row r="51" spans="1:6" x14ac:dyDescent="0.25">
      <c r="A51" s="73"/>
      <c r="B51" s="80"/>
      <c r="C51" s="80"/>
      <c r="D51" s="81"/>
      <c r="E51" s="82"/>
      <c r="F51" s="83"/>
    </row>
    <row r="52" spans="1:6" ht="52.8" x14ac:dyDescent="0.3">
      <c r="A52" s="98" t="s">
        <v>42</v>
      </c>
      <c r="B52" s="99"/>
      <c r="C52" s="99"/>
      <c r="D52" s="100"/>
      <c r="E52" s="100"/>
      <c r="F52" s="101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CD56A-EBF3-4A89-84A3-EF1B434A43A2}">
  <sheetPr>
    <pageSetUpPr fitToPage="1"/>
  </sheetPr>
  <dimension ref="A1:K52"/>
  <sheetViews>
    <sheetView workbookViewId="0">
      <selection activeCell="H22" sqref="H22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43</v>
      </c>
      <c r="B8" s="104" t="s">
        <v>38</v>
      </c>
      <c r="C8" s="14"/>
      <c r="D8" s="15"/>
      <c r="E8" s="16"/>
      <c r="F8" s="17"/>
    </row>
    <row r="9" spans="1:6" x14ac:dyDescent="0.25">
      <c r="A9" s="12"/>
      <c r="B9" s="10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hidden="1" x14ac:dyDescent="0.25">
      <c r="A14" s="29" t="s">
        <v>12</v>
      </c>
      <c r="B14" s="29"/>
      <c r="C14" s="30"/>
      <c r="D14" s="15"/>
      <c r="E14" s="31"/>
      <c r="F14" s="31"/>
    </row>
    <row r="15" spans="1:6" x14ac:dyDescent="0.25">
      <c r="A15" s="29"/>
      <c r="B15" s="29"/>
      <c r="C15" s="30"/>
      <c r="D15" s="15"/>
      <c r="E15" s="31"/>
      <c r="F15" s="31"/>
    </row>
    <row r="16" spans="1:6" x14ac:dyDescent="0.25">
      <c r="A16" s="12"/>
      <c r="B16" s="13"/>
      <c r="C16" s="15"/>
      <c r="D16" s="15"/>
      <c r="E16" s="31"/>
      <c r="F16" s="32"/>
    </row>
    <row r="17" spans="1:11" ht="15.6" x14ac:dyDescent="0.25">
      <c r="A17" s="33" t="s">
        <v>13</v>
      </c>
      <c r="B17" s="34"/>
      <c r="C17" s="34"/>
      <c r="D17" s="35"/>
      <c r="E17" s="35"/>
      <c r="F17" s="35"/>
    </row>
    <row r="18" spans="1:11" ht="13.8" thickBot="1" x14ac:dyDescent="0.3">
      <c r="A18" s="36"/>
      <c r="B18" s="36"/>
      <c r="C18" s="36"/>
      <c r="D18" s="37"/>
      <c r="E18" s="37"/>
      <c r="F18" s="37"/>
    </row>
    <row r="19" spans="1:11" ht="39.6" x14ac:dyDescent="0.3">
      <c r="A19" s="38" t="s">
        <v>14</v>
      </c>
      <c r="B19" s="39"/>
      <c r="C19" s="40"/>
      <c r="D19" s="41" t="s">
        <v>15</v>
      </c>
      <c r="E19" s="42" t="s">
        <v>16</v>
      </c>
      <c r="F19" s="43" t="s">
        <v>17</v>
      </c>
    </row>
    <row r="20" spans="1:11" ht="13.8" thickBot="1" x14ac:dyDescent="0.3">
      <c r="A20" s="44"/>
      <c r="B20" s="45"/>
      <c r="C20" s="46"/>
      <c r="D20" s="47"/>
      <c r="E20" s="48" t="s">
        <v>18</v>
      </c>
      <c r="F20" s="49">
        <v>45107</v>
      </c>
      <c r="G20" s="50"/>
      <c r="H20" s="31"/>
      <c r="I20" s="31"/>
      <c r="J20" s="31"/>
      <c r="K20" s="31"/>
    </row>
    <row r="21" spans="1:11" x14ac:dyDescent="0.25">
      <c r="A21" s="51" t="s">
        <v>19</v>
      </c>
      <c r="B21" s="52"/>
      <c r="C21" s="52"/>
      <c r="D21" s="53">
        <v>1</v>
      </c>
      <c r="E21" s="54">
        <f>+E22+E25+E28+E33</f>
        <v>3238878</v>
      </c>
      <c r="F21" s="55">
        <f>+F22+F25+F28+F33</f>
        <v>100</v>
      </c>
      <c r="H21" s="102"/>
      <c r="I21" s="31"/>
      <c r="J21" s="31"/>
      <c r="K21" s="31"/>
    </row>
    <row r="22" spans="1:11" x14ac:dyDescent="0.25">
      <c r="A22" s="56" t="s">
        <v>20</v>
      </c>
      <c r="B22" s="57"/>
      <c r="C22" s="57"/>
      <c r="D22" s="58">
        <v>3</v>
      </c>
      <c r="E22" s="59">
        <f>E23+E24</f>
        <v>192458</v>
      </c>
      <c r="F22" s="60">
        <f>+F23+F24</f>
        <v>5.9421194623570264</v>
      </c>
      <c r="H22" s="82"/>
      <c r="I22" s="31"/>
      <c r="J22" s="31"/>
      <c r="K22" s="31"/>
    </row>
    <row r="23" spans="1:11" x14ac:dyDescent="0.25">
      <c r="A23" s="61" t="s">
        <v>21</v>
      </c>
      <c r="B23" s="62"/>
      <c r="C23" s="62"/>
      <c r="D23" s="58">
        <v>4</v>
      </c>
      <c r="E23" s="59">
        <v>192458</v>
      </c>
      <c r="F23" s="60">
        <f>(E23/E21)*100</f>
        <v>5.9421194623570264</v>
      </c>
      <c r="H23" s="82"/>
      <c r="I23" s="31"/>
      <c r="J23" s="31"/>
      <c r="K23" s="31"/>
    </row>
    <row r="24" spans="1:11" hidden="1" x14ac:dyDescent="0.25">
      <c r="A24" s="61" t="s">
        <v>22</v>
      </c>
      <c r="B24" s="62"/>
      <c r="C24" s="62"/>
      <c r="D24" s="58">
        <v>5</v>
      </c>
      <c r="E24" s="59">
        <v>0</v>
      </c>
      <c r="F24" s="60">
        <f>(E24/E21)*100</f>
        <v>0</v>
      </c>
      <c r="H24" s="82"/>
      <c r="I24" s="31"/>
      <c r="J24" s="31"/>
      <c r="K24" s="31"/>
    </row>
    <row r="25" spans="1:11" hidden="1" x14ac:dyDescent="0.25">
      <c r="A25" s="56" t="s">
        <v>23</v>
      </c>
      <c r="B25" s="62"/>
      <c r="C25" s="62"/>
      <c r="D25" s="58">
        <v>9</v>
      </c>
      <c r="E25" s="59">
        <f>E26+E27</f>
        <v>0</v>
      </c>
      <c r="F25" s="60">
        <f>+F26+F27</f>
        <v>0</v>
      </c>
      <c r="H25" s="82"/>
      <c r="I25" s="31"/>
      <c r="J25" s="31"/>
      <c r="K25" s="31"/>
    </row>
    <row r="26" spans="1:11" hidden="1" x14ac:dyDescent="0.25">
      <c r="A26" s="61" t="s">
        <v>24</v>
      </c>
      <c r="B26" s="62"/>
      <c r="C26" s="62"/>
      <c r="D26" s="58">
        <v>10</v>
      </c>
      <c r="E26" s="59">
        <v>0</v>
      </c>
      <c r="F26" s="60">
        <f>E26/$E$21*100</f>
        <v>0</v>
      </c>
      <c r="H26" s="82"/>
      <c r="I26" s="31"/>
      <c r="J26" s="31"/>
      <c r="K26" s="31"/>
    </row>
    <row r="27" spans="1:11" hidden="1" x14ac:dyDescent="0.25">
      <c r="A27" s="61" t="s">
        <v>25</v>
      </c>
      <c r="B27" s="62"/>
      <c r="C27" s="62"/>
      <c r="D27" s="58">
        <v>11</v>
      </c>
      <c r="E27" s="59">
        <v>0</v>
      </c>
      <c r="F27" s="60">
        <f>E27/$E$21*100</f>
        <v>0</v>
      </c>
      <c r="H27" s="82"/>
      <c r="I27" s="31"/>
      <c r="J27" s="31"/>
      <c r="K27" s="31"/>
    </row>
    <row r="28" spans="1:11" x14ac:dyDescent="0.25">
      <c r="A28" s="56" t="s">
        <v>26</v>
      </c>
      <c r="B28" s="62"/>
      <c r="C28" s="62"/>
      <c r="D28" s="58">
        <v>12</v>
      </c>
      <c r="E28" s="59">
        <f>E29+E30</f>
        <v>2896579</v>
      </c>
      <c r="F28" s="60">
        <f>+F29+F30+F31</f>
        <v>89.431556236449779</v>
      </c>
      <c r="H28" s="82"/>
      <c r="I28" s="31"/>
      <c r="J28" s="31"/>
      <c r="K28" s="31"/>
    </row>
    <row r="29" spans="1:11" hidden="1" x14ac:dyDescent="0.25">
      <c r="A29" s="61" t="s">
        <v>27</v>
      </c>
      <c r="B29" s="62"/>
      <c r="C29" s="62"/>
      <c r="D29" s="58">
        <v>13</v>
      </c>
      <c r="E29" s="59">
        <v>0</v>
      </c>
      <c r="F29" s="60">
        <f>E29/$E$21*100</f>
        <v>0</v>
      </c>
      <c r="H29" s="82"/>
      <c r="I29" s="31"/>
      <c r="J29" s="31"/>
      <c r="K29" s="31"/>
    </row>
    <row r="30" spans="1:11" x14ac:dyDescent="0.25">
      <c r="A30" s="61" t="s">
        <v>28</v>
      </c>
      <c r="B30" s="62"/>
      <c r="C30" s="62"/>
      <c r="D30" s="58">
        <v>14</v>
      </c>
      <c r="E30" s="59">
        <v>2896579</v>
      </c>
      <c r="F30" s="60">
        <f>E30/$E$21*100</f>
        <v>89.431556236449779</v>
      </c>
      <c r="H30" s="82"/>
      <c r="I30" s="31"/>
      <c r="J30" s="31"/>
      <c r="K30" s="31"/>
    </row>
    <row r="31" spans="1:11" hidden="1" x14ac:dyDescent="0.25">
      <c r="A31" s="61" t="s">
        <v>29</v>
      </c>
      <c r="B31" s="62"/>
      <c r="C31" s="62"/>
      <c r="D31" s="58">
        <v>15</v>
      </c>
      <c r="E31" s="59">
        <v>0</v>
      </c>
      <c r="F31" s="60">
        <f>E31/$E$21*100</f>
        <v>0</v>
      </c>
      <c r="H31" s="82"/>
      <c r="I31" s="31"/>
      <c r="J31" s="31"/>
      <c r="K31" s="31"/>
    </row>
    <row r="32" spans="1:11" hidden="1" x14ac:dyDescent="0.25">
      <c r="A32" s="63" t="s">
        <v>30</v>
      </c>
      <c r="B32" s="64"/>
      <c r="C32" s="64"/>
      <c r="D32" s="65">
        <v>24</v>
      </c>
      <c r="E32" s="66">
        <v>0</v>
      </c>
      <c r="F32" s="67">
        <f>E32/$E$21*100</f>
        <v>0</v>
      </c>
      <c r="H32" s="82"/>
      <c r="I32" s="31"/>
      <c r="J32" s="31"/>
      <c r="K32" s="31"/>
    </row>
    <row r="33" spans="1:11" ht="13.8" thickBot="1" x14ac:dyDescent="0.3">
      <c r="A33" s="68" t="s">
        <v>31</v>
      </c>
      <c r="B33" s="69"/>
      <c r="C33" s="69"/>
      <c r="D33" s="70">
        <v>24</v>
      </c>
      <c r="E33" s="71">
        <v>149841</v>
      </c>
      <c r="F33" s="72">
        <f>E33/$E$21*100</f>
        <v>4.6263243011931907</v>
      </c>
      <c r="H33" s="82"/>
      <c r="I33" s="31"/>
      <c r="J33" s="31"/>
      <c r="K33" s="31"/>
    </row>
    <row r="34" spans="1:11" x14ac:dyDescent="0.25">
      <c r="A34" s="73"/>
      <c r="B34" s="74"/>
      <c r="C34" s="74"/>
      <c r="D34" s="75"/>
      <c r="E34" s="76"/>
      <c r="F34" s="77"/>
      <c r="H34" s="31"/>
      <c r="I34" s="31"/>
      <c r="J34" s="31"/>
      <c r="K34" s="31"/>
    </row>
    <row r="35" spans="1:11" x14ac:dyDescent="0.25">
      <c r="A35" s="73"/>
      <c r="B35" s="74"/>
      <c r="C35" s="74"/>
      <c r="D35" s="75"/>
      <c r="E35" s="76"/>
      <c r="F35" s="77"/>
    </row>
    <row r="36" spans="1:11" ht="15.6" x14ac:dyDescent="0.25">
      <c r="A36" s="78" t="s">
        <v>32</v>
      </c>
      <c r="B36" s="79"/>
      <c r="C36" s="79"/>
      <c r="D36" s="79"/>
      <c r="E36" s="79"/>
      <c r="F36" s="79"/>
    </row>
    <row r="37" spans="1:11" ht="13.8" thickBot="1" x14ac:dyDescent="0.3">
      <c r="B37" s="80"/>
      <c r="C37" s="80"/>
      <c r="D37" s="81"/>
      <c r="E37" s="82"/>
      <c r="F37" s="83"/>
    </row>
    <row r="38" spans="1:11" x14ac:dyDescent="0.25">
      <c r="A38" s="107" t="s">
        <v>33</v>
      </c>
      <c r="B38" s="110" t="s">
        <v>15</v>
      </c>
      <c r="C38" s="113" t="s">
        <v>34</v>
      </c>
      <c r="D38" s="114"/>
      <c r="E38" s="113" t="s">
        <v>35</v>
      </c>
      <c r="F38" s="114"/>
    </row>
    <row r="39" spans="1:11" x14ac:dyDescent="0.25">
      <c r="A39" s="108"/>
      <c r="B39" s="111"/>
      <c r="C39" s="84" t="s">
        <v>36</v>
      </c>
      <c r="D39" s="85" t="s">
        <v>37</v>
      </c>
      <c r="E39" s="84" t="s">
        <v>36</v>
      </c>
      <c r="F39" s="85" t="s">
        <v>37</v>
      </c>
    </row>
    <row r="40" spans="1:11" ht="13.8" thickBot="1" x14ac:dyDescent="0.3">
      <c r="A40" s="109"/>
      <c r="B40" s="112"/>
      <c r="C40" s="115" t="s">
        <v>49</v>
      </c>
      <c r="D40" s="115"/>
      <c r="E40" s="115"/>
      <c r="F40" s="116"/>
    </row>
    <row r="41" spans="1:11" x14ac:dyDescent="0.25">
      <c r="A41" s="86" t="s">
        <v>38</v>
      </c>
      <c r="B41" s="87">
        <v>1</v>
      </c>
      <c r="C41" s="88">
        <v>17007230</v>
      </c>
      <c r="D41" s="89">
        <v>23108104</v>
      </c>
      <c r="E41" s="88">
        <v>20610961</v>
      </c>
      <c r="F41" s="90">
        <v>27969764</v>
      </c>
    </row>
    <row r="42" spans="1:11" x14ac:dyDescent="0.25">
      <c r="A42" s="73"/>
      <c r="B42" s="80"/>
      <c r="C42" s="91"/>
      <c r="D42" s="91"/>
      <c r="E42" s="91"/>
      <c r="F42" s="91"/>
    </row>
    <row r="43" spans="1:11" x14ac:dyDescent="0.25">
      <c r="A43" s="73"/>
      <c r="B43" s="80"/>
      <c r="C43" s="80"/>
      <c r="D43" s="81"/>
      <c r="E43" s="82"/>
      <c r="F43" s="83"/>
    </row>
    <row r="44" spans="1:11" ht="15.6" x14ac:dyDescent="0.25">
      <c r="A44" s="78" t="s">
        <v>39</v>
      </c>
      <c r="B44" s="80"/>
      <c r="C44" s="80"/>
      <c r="D44" s="81"/>
      <c r="E44" s="82"/>
      <c r="F44" s="83"/>
    </row>
    <row r="45" spans="1:11" ht="13.8" thickBot="1" x14ac:dyDescent="0.3">
      <c r="A45" s="73"/>
      <c r="B45" s="80"/>
      <c r="C45" s="92"/>
      <c r="D45" s="92"/>
    </row>
    <row r="46" spans="1:11" x14ac:dyDescent="0.25">
      <c r="A46" s="117" t="s">
        <v>33</v>
      </c>
      <c r="B46" s="119" t="s">
        <v>15</v>
      </c>
      <c r="C46" s="120" t="s">
        <v>40</v>
      </c>
      <c r="D46" s="121"/>
      <c r="E46" s="93"/>
      <c r="F46" s="93"/>
    </row>
    <row r="47" spans="1:11" ht="13.8" thickBot="1" x14ac:dyDescent="0.3">
      <c r="A47" s="118"/>
      <c r="B47" s="112"/>
      <c r="C47" s="94" t="s">
        <v>41</v>
      </c>
      <c r="D47" s="95">
        <f>F20</f>
        <v>45107</v>
      </c>
      <c r="E47" s="31"/>
      <c r="F47" s="93"/>
    </row>
    <row r="48" spans="1:11" x14ac:dyDescent="0.25">
      <c r="A48" s="86" t="s">
        <v>38</v>
      </c>
      <c r="B48" s="53">
        <v>1</v>
      </c>
      <c r="C48" s="105">
        <v>3072488539</v>
      </c>
      <c r="D48" s="106"/>
      <c r="E48" s="96"/>
      <c r="F48" s="96"/>
    </row>
    <row r="49" spans="1:6" x14ac:dyDescent="0.25">
      <c r="A49" s="73"/>
      <c r="B49" s="80"/>
      <c r="C49" s="80"/>
      <c r="D49" s="97"/>
      <c r="E49" s="82"/>
      <c r="F49" s="83"/>
    </row>
    <row r="50" spans="1:6" x14ac:dyDescent="0.25">
      <c r="A50" s="73"/>
      <c r="B50" s="80"/>
      <c r="C50" s="80"/>
      <c r="D50" s="97"/>
      <c r="E50" s="82"/>
      <c r="F50" s="83"/>
    </row>
    <row r="51" spans="1:6" x14ac:dyDescent="0.25">
      <c r="A51" s="73"/>
      <c r="B51" s="80"/>
      <c r="C51" s="80"/>
      <c r="D51" s="81"/>
      <c r="E51" s="82"/>
      <c r="F51" s="83"/>
    </row>
    <row r="52" spans="1:6" ht="52.8" x14ac:dyDescent="0.3">
      <c r="A52" s="98" t="s">
        <v>42</v>
      </c>
      <c r="B52" s="99"/>
      <c r="C52" s="99"/>
      <c r="D52" s="100"/>
      <c r="E52" s="100"/>
      <c r="F52" s="101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F2844-B624-4454-952F-6A5A866F3F0E}">
  <sheetPr>
    <pageSetUpPr fitToPage="1"/>
  </sheetPr>
  <dimension ref="A1:K52"/>
  <sheetViews>
    <sheetView workbookViewId="0">
      <selection activeCell="H10" sqref="H10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43</v>
      </c>
      <c r="B8" s="104" t="s">
        <v>38</v>
      </c>
      <c r="C8" s="14"/>
      <c r="D8" s="15"/>
      <c r="E8" s="16"/>
      <c r="F8" s="17"/>
    </row>
    <row r="9" spans="1:6" x14ac:dyDescent="0.25">
      <c r="A9" s="12"/>
      <c r="B9" s="10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hidden="1" x14ac:dyDescent="0.25">
      <c r="A14" s="29" t="s">
        <v>12</v>
      </c>
      <c r="B14" s="29"/>
      <c r="C14" s="30"/>
      <c r="D14" s="15"/>
      <c r="E14" s="31"/>
      <c r="F14" s="31"/>
    </row>
    <row r="15" spans="1:6" x14ac:dyDescent="0.25">
      <c r="A15" s="29"/>
      <c r="B15" s="29"/>
      <c r="C15" s="30"/>
      <c r="D15" s="15"/>
      <c r="E15" s="31"/>
      <c r="F15" s="31"/>
    </row>
    <row r="16" spans="1:6" x14ac:dyDescent="0.25">
      <c r="A16" s="12"/>
      <c r="B16" s="13"/>
      <c r="C16" s="15"/>
      <c r="D16" s="15"/>
      <c r="E16" s="31"/>
      <c r="F16" s="32"/>
    </row>
    <row r="17" spans="1:11" ht="15.6" x14ac:dyDescent="0.25">
      <c r="A17" s="33" t="s">
        <v>13</v>
      </c>
      <c r="B17" s="34"/>
      <c r="C17" s="34"/>
      <c r="D17" s="35"/>
      <c r="E17" s="35"/>
      <c r="F17" s="35"/>
    </row>
    <row r="18" spans="1:11" ht="13.8" thickBot="1" x14ac:dyDescent="0.3">
      <c r="A18" s="36"/>
      <c r="B18" s="36"/>
      <c r="C18" s="36"/>
      <c r="D18" s="37"/>
      <c r="E18" s="37"/>
      <c r="F18" s="37"/>
    </row>
    <row r="19" spans="1:11" ht="39.6" x14ac:dyDescent="0.3">
      <c r="A19" s="38" t="s">
        <v>14</v>
      </c>
      <c r="B19" s="39"/>
      <c r="C19" s="40"/>
      <c r="D19" s="41" t="s">
        <v>15</v>
      </c>
      <c r="E19" s="42" t="s">
        <v>16</v>
      </c>
      <c r="F19" s="43" t="s">
        <v>17</v>
      </c>
    </row>
    <row r="20" spans="1:11" ht="13.8" thickBot="1" x14ac:dyDescent="0.3">
      <c r="A20" s="44"/>
      <c r="B20" s="45"/>
      <c r="C20" s="46"/>
      <c r="D20" s="47"/>
      <c r="E20" s="48" t="s">
        <v>18</v>
      </c>
      <c r="F20" s="49">
        <v>45138</v>
      </c>
      <c r="G20" s="50"/>
      <c r="H20" s="31"/>
      <c r="I20" s="31"/>
      <c r="J20" s="31"/>
      <c r="K20" s="31"/>
    </row>
    <row r="21" spans="1:11" x14ac:dyDescent="0.25">
      <c r="A21" s="51" t="s">
        <v>19</v>
      </c>
      <c r="B21" s="52"/>
      <c r="C21" s="52"/>
      <c r="D21" s="53">
        <v>1</v>
      </c>
      <c r="E21" s="54">
        <f>+E22+E25+E28+E33</f>
        <v>3246436</v>
      </c>
      <c r="F21" s="55">
        <f>+F22+F25+F28+F33</f>
        <v>100</v>
      </c>
      <c r="H21" s="102"/>
      <c r="I21" s="31"/>
      <c r="J21" s="31"/>
      <c r="K21" s="31"/>
    </row>
    <row r="22" spans="1:11" x14ac:dyDescent="0.25">
      <c r="A22" s="56" t="s">
        <v>20</v>
      </c>
      <c r="B22" s="57"/>
      <c r="C22" s="57"/>
      <c r="D22" s="58">
        <v>3</v>
      </c>
      <c r="E22" s="59">
        <f>E23+E24</f>
        <v>152558</v>
      </c>
      <c r="F22" s="60">
        <f>+F23+F24</f>
        <v>4.6992455726833979</v>
      </c>
      <c r="H22" s="82"/>
      <c r="I22" s="31"/>
      <c r="J22" s="31"/>
      <c r="K22" s="31"/>
    </row>
    <row r="23" spans="1:11" x14ac:dyDescent="0.25">
      <c r="A23" s="61" t="s">
        <v>21</v>
      </c>
      <c r="B23" s="62"/>
      <c r="C23" s="62"/>
      <c r="D23" s="58">
        <v>4</v>
      </c>
      <c r="E23" s="59">
        <v>152558</v>
      </c>
      <c r="F23" s="60">
        <f>(E23/E21)*100</f>
        <v>4.6992455726833979</v>
      </c>
      <c r="H23" s="82"/>
      <c r="I23" s="31"/>
      <c r="J23" s="31"/>
      <c r="K23" s="31"/>
    </row>
    <row r="24" spans="1:11" hidden="1" x14ac:dyDescent="0.25">
      <c r="A24" s="61" t="s">
        <v>22</v>
      </c>
      <c r="B24" s="62"/>
      <c r="C24" s="62"/>
      <c r="D24" s="58">
        <v>5</v>
      </c>
      <c r="E24" s="59">
        <v>0</v>
      </c>
      <c r="F24" s="60">
        <f>(E24/E21)*100</f>
        <v>0</v>
      </c>
      <c r="H24" s="82"/>
      <c r="I24" s="31"/>
      <c r="J24" s="31"/>
      <c r="K24" s="31"/>
    </row>
    <row r="25" spans="1:11" hidden="1" x14ac:dyDescent="0.25">
      <c r="A25" s="56" t="s">
        <v>23</v>
      </c>
      <c r="B25" s="62"/>
      <c r="C25" s="62"/>
      <c r="D25" s="58">
        <v>9</v>
      </c>
      <c r="E25" s="59">
        <f>E26+E27</f>
        <v>0</v>
      </c>
      <c r="F25" s="60">
        <f>+F26+F27</f>
        <v>0</v>
      </c>
      <c r="H25" s="82"/>
      <c r="I25" s="31"/>
      <c r="J25" s="31"/>
      <c r="K25" s="31"/>
    </row>
    <row r="26" spans="1:11" hidden="1" x14ac:dyDescent="0.25">
      <c r="A26" s="61" t="s">
        <v>24</v>
      </c>
      <c r="B26" s="62"/>
      <c r="C26" s="62"/>
      <c r="D26" s="58">
        <v>10</v>
      </c>
      <c r="E26" s="59">
        <v>0</v>
      </c>
      <c r="F26" s="60">
        <f>E26/$E$21*100</f>
        <v>0</v>
      </c>
      <c r="H26" s="82"/>
      <c r="I26" s="31"/>
      <c r="J26" s="31"/>
      <c r="K26" s="31"/>
    </row>
    <row r="27" spans="1:11" hidden="1" x14ac:dyDescent="0.25">
      <c r="A27" s="61" t="s">
        <v>25</v>
      </c>
      <c r="B27" s="62"/>
      <c r="C27" s="62"/>
      <c r="D27" s="58">
        <v>11</v>
      </c>
      <c r="E27" s="59">
        <v>0</v>
      </c>
      <c r="F27" s="60">
        <f>E27/$E$21*100</f>
        <v>0</v>
      </c>
      <c r="H27" s="82"/>
      <c r="I27" s="31"/>
      <c r="J27" s="31"/>
      <c r="K27" s="31"/>
    </row>
    <row r="28" spans="1:11" x14ac:dyDescent="0.25">
      <c r="A28" s="56" t="s">
        <v>26</v>
      </c>
      <c r="B28" s="62"/>
      <c r="C28" s="62"/>
      <c r="D28" s="58">
        <v>12</v>
      </c>
      <c r="E28" s="59">
        <f>E29+E30</f>
        <v>2952257</v>
      </c>
      <c r="F28" s="60">
        <f>+F29+F30+F31</f>
        <v>90.938401373074967</v>
      </c>
      <c r="H28" s="82"/>
      <c r="I28" s="31"/>
      <c r="J28" s="31"/>
      <c r="K28" s="31"/>
    </row>
    <row r="29" spans="1:11" hidden="1" x14ac:dyDescent="0.25">
      <c r="A29" s="61" t="s">
        <v>27</v>
      </c>
      <c r="B29" s="62"/>
      <c r="C29" s="62"/>
      <c r="D29" s="58">
        <v>13</v>
      </c>
      <c r="E29" s="59">
        <v>0</v>
      </c>
      <c r="F29" s="60">
        <f>E29/$E$21*100</f>
        <v>0</v>
      </c>
      <c r="H29" s="82"/>
      <c r="I29" s="31"/>
      <c r="J29" s="31"/>
      <c r="K29" s="31"/>
    </row>
    <row r="30" spans="1:11" x14ac:dyDescent="0.25">
      <c r="A30" s="61" t="s">
        <v>28</v>
      </c>
      <c r="B30" s="62"/>
      <c r="C30" s="62"/>
      <c r="D30" s="58">
        <v>14</v>
      </c>
      <c r="E30" s="59">
        <v>2952257</v>
      </c>
      <c r="F30" s="60">
        <f>E30/$E$21*100</f>
        <v>90.938401373074967</v>
      </c>
      <c r="H30" s="82"/>
      <c r="I30" s="31"/>
      <c r="J30" s="31"/>
      <c r="K30" s="31"/>
    </row>
    <row r="31" spans="1:11" hidden="1" x14ac:dyDescent="0.25">
      <c r="A31" s="61" t="s">
        <v>29</v>
      </c>
      <c r="B31" s="62"/>
      <c r="C31" s="62"/>
      <c r="D31" s="58">
        <v>15</v>
      </c>
      <c r="E31" s="59">
        <v>0</v>
      </c>
      <c r="F31" s="60">
        <f>E31/$E$21*100</f>
        <v>0</v>
      </c>
      <c r="H31" s="82"/>
      <c r="I31" s="31"/>
      <c r="J31" s="31"/>
      <c r="K31" s="31"/>
    </row>
    <row r="32" spans="1:11" hidden="1" x14ac:dyDescent="0.25">
      <c r="A32" s="63" t="s">
        <v>30</v>
      </c>
      <c r="B32" s="64"/>
      <c r="C32" s="64"/>
      <c r="D32" s="65">
        <v>24</v>
      </c>
      <c r="E32" s="66">
        <v>0</v>
      </c>
      <c r="F32" s="67">
        <f>E32/$E$21*100</f>
        <v>0</v>
      </c>
      <c r="H32" s="82"/>
      <c r="I32" s="31"/>
      <c r="J32" s="31"/>
      <c r="K32" s="31"/>
    </row>
    <row r="33" spans="1:11" ht="13.8" thickBot="1" x14ac:dyDescent="0.3">
      <c r="A33" s="68" t="s">
        <v>31</v>
      </c>
      <c r="B33" s="69"/>
      <c r="C33" s="69"/>
      <c r="D33" s="70">
        <v>24</v>
      </c>
      <c r="E33" s="71">
        <v>141621</v>
      </c>
      <c r="F33" s="72">
        <f>E33/$E$21*100</f>
        <v>4.3623530542416367</v>
      </c>
      <c r="H33" s="82"/>
      <c r="I33" s="31"/>
      <c r="J33" s="31"/>
      <c r="K33" s="31"/>
    </row>
    <row r="34" spans="1:11" x14ac:dyDescent="0.25">
      <c r="A34" s="73"/>
      <c r="B34" s="74"/>
      <c r="C34" s="74"/>
      <c r="D34" s="75"/>
      <c r="E34" s="76"/>
      <c r="F34" s="77"/>
      <c r="H34" s="31"/>
      <c r="I34" s="31"/>
      <c r="J34" s="31"/>
      <c r="K34" s="31"/>
    </row>
    <row r="35" spans="1:11" x14ac:dyDescent="0.25">
      <c r="A35" s="73"/>
      <c r="B35" s="74"/>
      <c r="C35" s="74"/>
      <c r="D35" s="75"/>
      <c r="E35" s="76"/>
      <c r="F35" s="77"/>
    </row>
    <row r="36" spans="1:11" ht="15.6" x14ac:dyDescent="0.25">
      <c r="A36" s="78" t="s">
        <v>32</v>
      </c>
      <c r="B36" s="79"/>
      <c r="C36" s="79"/>
      <c r="D36" s="79"/>
      <c r="E36" s="79"/>
      <c r="F36" s="79"/>
    </row>
    <row r="37" spans="1:11" ht="13.8" thickBot="1" x14ac:dyDescent="0.3">
      <c r="B37" s="80"/>
      <c r="C37" s="80"/>
      <c r="D37" s="81"/>
      <c r="E37" s="82"/>
      <c r="F37" s="83"/>
    </row>
    <row r="38" spans="1:11" x14ac:dyDescent="0.25">
      <c r="A38" s="107" t="s">
        <v>33</v>
      </c>
      <c r="B38" s="110" t="s">
        <v>15</v>
      </c>
      <c r="C38" s="113" t="s">
        <v>34</v>
      </c>
      <c r="D38" s="114"/>
      <c r="E38" s="113" t="s">
        <v>35</v>
      </c>
      <c r="F38" s="114"/>
    </row>
    <row r="39" spans="1:11" x14ac:dyDescent="0.25">
      <c r="A39" s="108"/>
      <c r="B39" s="111"/>
      <c r="C39" s="84" t="s">
        <v>36</v>
      </c>
      <c r="D39" s="85" t="s">
        <v>37</v>
      </c>
      <c r="E39" s="84" t="s">
        <v>36</v>
      </c>
      <c r="F39" s="85" t="s">
        <v>37</v>
      </c>
    </row>
    <row r="40" spans="1:11" ht="13.8" thickBot="1" x14ac:dyDescent="0.3">
      <c r="A40" s="109"/>
      <c r="B40" s="112"/>
      <c r="C40" s="115" t="s">
        <v>50</v>
      </c>
      <c r="D40" s="115"/>
      <c r="E40" s="115"/>
      <c r="F40" s="116"/>
    </row>
    <row r="41" spans="1:11" x14ac:dyDescent="0.25">
      <c r="A41" s="86" t="s">
        <v>38</v>
      </c>
      <c r="B41" s="87">
        <v>1</v>
      </c>
      <c r="C41" s="88">
        <v>16426595</v>
      </c>
      <c r="D41" s="89">
        <v>22430502</v>
      </c>
      <c r="E41" s="88">
        <v>19866552</v>
      </c>
      <c r="F41" s="90">
        <v>27147489</v>
      </c>
    </row>
    <row r="42" spans="1:11" x14ac:dyDescent="0.25">
      <c r="A42" s="73"/>
      <c r="B42" s="80"/>
      <c r="C42" s="91"/>
      <c r="D42" s="91"/>
      <c r="E42" s="91"/>
      <c r="F42" s="91"/>
    </row>
    <row r="43" spans="1:11" x14ac:dyDescent="0.25">
      <c r="A43" s="73"/>
      <c r="B43" s="80"/>
      <c r="C43" s="80"/>
      <c r="D43" s="81"/>
      <c r="E43" s="82"/>
      <c r="F43" s="83"/>
    </row>
    <row r="44" spans="1:11" ht="15.6" x14ac:dyDescent="0.25">
      <c r="A44" s="78" t="s">
        <v>39</v>
      </c>
      <c r="B44" s="80"/>
      <c r="C44" s="80"/>
      <c r="D44" s="81"/>
      <c r="E44" s="82"/>
      <c r="F44" s="83"/>
    </row>
    <row r="45" spans="1:11" ht="13.8" thickBot="1" x14ac:dyDescent="0.3">
      <c r="A45" s="73"/>
      <c r="B45" s="80"/>
      <c r="C45" s="92"/>
      <c r="D45" s="92"/>
    </row>
    <row r="46" spans="1:11" x14ac:dyDescent="0.25">
      <c r="A46" s="117" t="s">
        <v>33</v>
      </c>
      <c r="B46" s="119" t="s">
        <v>15</v>
      </c>
      <c r="C46" s="120" t="s">
        <v>40</v>
      </c>
      <c r="D46" s="121"/>
      <c r="E46" s="93"/>
      <c r="F46" s="93"/>
    </row>
    <row r="47" spans="1:11" ht="13.8" thickBot="1" x14ac:dyDescent="0.3">
      <c r="A47" s="118"/>
      <c r="B47" s="112"/>
      <c r="C47" s="94" t="s">
        <v>41</v>
      </c>
      <c r="D47" s="95">
        <f>F20</f>
        <v>45138</v>
      </c>
      <c r="E47" s="31"/>
      <c r="F47" s="93"/>
    </row>
    <row r="48" spans="1:11" x14ac:dyDescent="0.25">
      <c r="A48" s="86" t="s">
        <v>38</v>
      </c>
      <c r="B48" s="53">
        <v>1</v>
      </c>
      <c r="C48" s="105">
        <v>3102549745</v>
      </c>
      <c r="D48" s="106"/>
      <c r="E48" s="96"/>
      <c r="F48" s="96"/>
    </row>
    <row r="49" spans="1:6" x14ac:dyDescent="0.25">
      <c r="A49" s="73"/>
      <c r="B49" s="80"/>
      <c r="C49" s="80"/>
      <c r="D49" s="97"/>
      <c r="E49" s="82"/>
      <c r="F49" s="83"/>
    </row>
    <row r="50" spans="1:6" x14ac:dyDescent="0.25">
      <c r="A50" s="73"/>
      <c r="B50" s="80"/>
      <c r="C50" s="80"/>
      <c r="D50" s="97"/>
      <c r="E50" s="82"/>
      <c r="F50" s="83"/>
    </row>
    <row r="51" spans="1:6" x14ac:dyDescent="0.25">
      <c r="A51" s="73"/>
      <c r="B51" s="80"/>
      <c r="C51" s="80"/>
      <c r="D51" s="81"/>
      <c r="E51" s="82"/>
      <c r="F51" s="83"/>
    </row>
    <row r="52" spans="1:6" ht="52.8" x14ac:dyDescent="0.3">
      <c r="A52" s="98" t="s">
        <v>42</v>
      </c>
      <c r="B52" s="99"/>
      <c r="C52" s="99"/>
      <c r="D52" s="100"/>
      <c r="E52" s="100"/>
      <c r="F52" s="101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DF1C6-BEB6-4162-9DD9-D0A011C5DE52}">
  <sheetPr>
    <pageSetUpPr fitToPage="1"/>
  </sheetPr>
  <dimension ref="A1:K52"/>
  <sheetViews>
    <sheetView tabSelected="1" workbookViewId="0">
      <selection activeCell="I6" sqref="I6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43</v>
      </c>
      <c r="B8" s="104" t="s">
        <v>38</v>
      </c>
      <c r="C8" s="14"/>
      <c r="D8" s="15"/>
      <c r="E8" s="16"/>
      <c r="F8" s="17"/>
    </row>
    <row r="9" spans="1:6" x14ac:dyDescent="0.25">
      <c r="A9" s="12"/>
      <c r="B9" s="10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hidden="1" x14ac:dyDescent="0.25">
      <c r="A14" s="29" t="s">
        <v>12</v>
      </c>
      <c r="B14" s="29"/>
      <c r="C14" s="30"/>
      <c r="D14" s="15"/>
      <c r="E14" s="31"/>
      <c r="F14" s="31"/>
    </row>
    <row r="15" spans="1:6" x14ac:dyDescent="0.25">
      <c r="A15" s="29"/>
      <c r="B15" s="29"/>
      <c r="C15" s="30"/>
      <c r="D15" s="15"/>
      <c r="E15" s="31"/>
      <c r="F15" s="31"/>
    </row>
    <row r="16" spans="1:6" x14ac:dyDescent="0.25">
      <c r="A16" s="12"/>
      <c r="B16" s="13"/>
      <c r="C16" s="15"/>
      <c r="D16" s="15"/>
      <c r="E16" s="31"/>
      <c r="F16" s="32"/>
    </row>
    <row r="17" spans="1:11" ht="15.6" x14ac:dyDescent="0.25">
      <c r="A17" s="33" t="s">
        <v>13</v>
      </c>
      <c r="B17" s="34"/>
      <c r="C17" s="34"/>
      <c r="D17" s="35"/>
      <c r="E17" s="35"/>
      <c r="F17" s="35"/>
    </row>
    <row r="18" spans="1:11" ht="13.8" thickBot="1" x14ac:dyDescent="0.3">
      <c r="A18" s="36"/>
      <c r="B18" s="36"/>
      <c r="C18" s="36"/>
      <c r="D18" s="37"/>
      <c r="E18" s="37"/>
      <c r="F18" s="37"/>
    </row>
    <row r="19" spans="1:11" ht="39.6" x14ac:dyDescent="0.3">
      <c r="A19" s="38" t="s">
        <v>14</v>
      </c>
      <c r="B19" s="39"/>
      <c r="C19" s="40"/>
      <c r="D19" s="41" t="s">
        <v>15</v>
      </c>
      <c r="E19" s="42" t="s">
        <v>16</v>
      </c>
      <c r="F19" s="43" t="s">
        <v>17</v>
      </c>
    </row>
    <row r="20" spans="1:11" ht="13.8" thickBot="1" x14ac:dyDescent="0.3">
      <c r="A20" s="44"/>
      <c r="B20" s="45"/>
      <c r="C20" s="46"/>
      <c r="D20" s="47"/>
      <c r="E20" s="48" t="s">
        <v>18</v>
      </c>
      <c r="F20" s="49">
        <v>45169</v>
      </c>
      <c r="G20" s="50"/>
      <c r="H20" s="31"/>
      <c r="I20" s="31"/>
      <c r="J20" s="31"/>
      <c r="K20" s="31"/>
    </row>
    <row r="21" spans="1:11" x14ac:dyDescent="0.25">
      <c r="A21" s="51" t="s">
        <v>19</v>
      </c>
      <c r="B21" s="52"/>
      <c r="C21" s="52"/>
      <c r="D21" s="53">
        <v>1</v>
      </c>
      <c r="E21" s="54">
        <f>+E22+E25+E28+E33</f>
        <v>3171849</v>
      </c>
      <c r="F21" s="55">
        <f>+F22+F25+F28+F33</f>
        <v>100.00000000000001</v>
      </c>
      <c r="H21" s="102"/>
      <c r="I21" s="31"/>
      <c r="J21" s="31"/>
      <c r="K21" s="31"/>
    </row>
    <row r="22" spans="1:11" x14ac:dyDescent="0.25">
      <c r="A22" s="56" t="s">
        <v>20</v>
      </c>
      <c r="B22" s="57"/>
      <c r="C22" s="57"/>
      <c r="D22" s="58">
        <v>3</v>
      </c>
      <c r="E22" s="59">
        <f>E23+E24</f>
        <v>141505</v>
      </c>
      <c r="F22" s="60">
        <f>+F23+F24</f>
        <v>4.461277948603481</v>
      </c>
      <c r="H22" s="82"/>
      <c r="I22" s="31"/>
      <c r="J22" s="31"/>
      <c r="K22" s="31"/>
    </row>
    <row r="23" spans="1:11" x14ac:dyDescent="0.25">
      <c r="A23" s="61" t="s">
        <v>21</v>
      </c>
      <c r="B23" s="62"/>
      <c r="C23" s="62"/>
      <c r="D23" s="58">
        <v>4</v>
      </c>
      <c r="E23" s="59">
        <v>133425</v>
      </c>
      <c r="F23" s="60">
        <f>(E23/E21)*100</f>
        <v>4.2065369442240161</v>
      </c>
      <c r="H23" s="82"/>
      <c r="I23" s="31"/>
      <c r="J23" s="31"/>
      <c r="K23" s="31"/>
    </row>
    <row r="24" spans="1:11" x14ac:dyDescent="0.25">
      <c r="A24" s="61" t="s">
        <v>22</v>
      </c>
      <c r="B24" s="62"/>
      <c r="C24" s="62"/>
      <c r="D24" s="58">
        <v>5</v>
      </c>
      <c r="E24" s="59">
        <v>8080</v>
      </c>
      <c r="F24" s="60">
        <f>(E24/E21)*100</f>
        <v>0.25474100437946445</v>
      </c>
      <c r="H24" s="82"/>
      <c r="I24" s="31"/>
      <c r="J24" s="31"/>
      <c r="K24" s="31"/>
    </row>
    <row r="25" spans="1:11" hidden="1" x14ac:dyDescent="0.25">
      <c r="A25" s="56" t="s">
        <v>23</v>
      </c>
      <c r="B25" s="62"/>
      <c r="C25" s="62"/>
      <c r="D25" s="58">
        <v>9</v>
      </c>
      <c r="E25" s="59">
        <f>E26+E27</f>
        <v>0</v>
      </c>
      <c r="F25" s="60">
        <f>+F26+F27</f>
        <v>0</v>
      </c>
      <c r="H25" s="82"/>
      <c r="I25" s="31"/>
      <c r="J25" s="31"/>
      <c r="K25" s="31"/>
    </row>
    <row r="26" spans="1:11" hidden="1" x14ac:dyDescent="0.25">
      <c r="A26" s="61" t="s">
        <v>24</v>
      </c>
      <c r="B26" s="62"/>
      <c r="C26" s="62"/>
      <c r="D26" s="58">
        <v>10</v>
      </c>
      <c r="E26" s="59">
        <v>0</v>
      </c>
      <c r="F26" s="60">
        <f>E26/$E$21*100</f>
        <v>0</v>
      </c>
      <c r="H26" s="82"/>
      <c r="I26" s="31"/>
      <c r="J26" s="31"/>
      <c r="K26" s="31"/>
    </row>
    <row r="27" spans="1:11" hidden="1" x14ac:dyDescent="0.25">
      <c r="A27" s="61" t="s">
        <v>25</v>
      </c>
      <c r="B27" s="62"/>
      <c r="C27" s="62"/>
      <c r="D27" s="58">
        <v>11</v>
      </c>
      <c r="E27" s="59">
        <v>0</v>
      </c>
      <c r="F27" s="60">
        <f>E27/$E$21*100</f>
        <v>0</v>
      </c>
      <c r="H27" s="82"/>
      <c r="I27" s="31"/>
      <c r="J27" s="31"/>
      <c r="K27" s="31"/>
    </row>
    <row r="28" spans="1:11" x14ac:dyDescent="0.25">
      <c r="A28" s="56" t="s">
        <v>26</v>
      </c>
      <c r="B28" s="62"/>
      <c r="C28" s="62"/>
      <c r="D28" s="58">
        <v>12</v>
      </c>
      <c r="E28" s="59">
        <f>E29+E30</f>
        <v>2928837</v>
      </c>
      <c r="F28" s="60">
        <f>+F29+F30+F31</f>
        <v>92.33847512917545</v>
      </c>
      <c r="H28" s="82"/>
      <c r="I28" s="31"/>
      <c r="J28" s="31"/>
      <c r="K28" s="31"/>
    </row>
    <row r="29" spans="1:11" hidden="1" x14ac:dyDescent="0.25">
      <c r="A29" s="61" t="s">
        <v>27</v>
      </c>
      <c r="B29" s="62"/>
      <c r="C29" s="62"/>
      <c r="D29" s="58">
        <v>13</v>
      </c>
      <c r="E29" s="59">
        <v>0</v>
      </c>
      <c r="F29" s="60">
        <f>E29/$E$21*100</f>
        <v>0</v>
      </c>
      <c r="H29" s="82"/>
      <c r="I29" s="31"/>
      <c r="J29" s="31"/>
      <c r="K29" s="31"/>
    </row>
    <row r="30" spans="1:11" x14ac:dyDescent="0.25">
      <c r="A30" s="61" t="s">
        <v>28</v>
      </c>
      <c r="B30" s="62"/>
      <c r="C30" s="62"/>
      <c r="D30" s="58">
        <v>14</v>
      </c>
      <c r="E30" s="59">
        <v>2928837</v>
      </c>
      <c r="F30" s="60">
        <f>E30/$E$21*100</f>
        <v>92.33847512917545</v>
      </c>
      <c r="H30" s="82"/>
      <c r="I30" s="31"/>
      <c r="J30" s="31"/>
      <c r="K30" s="31"/>
    </row>
    <row r="31" spans="1:11" hidden="1" x14ac:dyDescent="0.25">
      <c r="A31" s="61" t="s">
        <v>29</v>
      </c>
      <c r="B31" s="62"/>
      <c r="C31" s="62"/>
      <c r="D31" s="58">
        <v>15</v>
      </c>
      <c r="E31" s="59">
        <v>0</v>
      </c>
      <c r="F31" s="60">
        <f>E31/$E$21*100</f>
        <v>0</v>
      </c>
      <c r="H31" s="82"/>
      <c r="I31" s="31"/>
      <c r="J31" s="31"/>
      <c r="K31" s="31"/>
    </row>
    <row r="32" spans="1:11" hidden="1" x14ac:dyDescent="0.25">
      <c r="A32" s="63" t="s">
        <v>30</v>
      </c>
      <c r="B32" s="64"/>
      <c r="C32" s="64"/>
      <c r="D32" s="65">
        <v>24</v>
      </c>
      <c r="E32" s="66">
        <v>0</v>
      </c>
      <c r="F32" s="67">
        <f>E32/$E$21*100</f>
        <v>0</v>
      </c>
      <c r="H32" s="82"/>
      <c r="I32" s="31"/>
      <c r="J32" s="31"/>
      <c r="K32" s="31"/>
    </row>
    <row r="33" spans="1:11" ht="13.8" thickBot="1" x14ac:dyDescent="0.3">
      <c r="A33" s="68" t="s">
        <v>31</v>
      </c>
      <c r="B33" s="69"/>
      <c r="C33" s="69"/>
      <c r="D33" s="70">
        <v>24</v>
      </c>
      <c r="E33" s="71">
        <v>101507</v>
      </c>
      <c r="F33" s="72">
        <f>E33/$E$21*100</f>
        <v>3.2002469222210768</v>
      </c>
      <c r="H33" s="82"/>
      <c r="I33" s="31"/>
      <c r="J33" s="31"/>
      <c r="K33" s="31"/>
    </row>
    <row r="34" spans="1:11" x14ac:dyDescent="0.25">
      <c r="A34" s="73"/>
      <c r="B34" s="74"/>
      <c r="C34" s="74"/>
      <c r="D34" s="75"/>
      <c r="E34" s="76"/>
      <c r="F34" s="77"/>
      <c r="H34" s="31"/>
      <c r="I34" s="31"/>
      <c r="J34" s="31"/>
      <c r="K34" s="31"/>
    </row>
    <row r="35" spans="1:11" x14ac:dyDescent="0.25">
      <c r="A35" s="73"/>
      <c r="B35" s="74"/>
      <c r="C35" s="74"/>
      <c r="D35" s="75"/>
      <c r="E35" s="76"/>
      <c r="F35" s="77"/>
    </row>
    <row r="36" spans="1:11" ht="15.6" x14ac:dyDescent="0.25">
      <c r="A36" s="78" t="s">
        <v>32</v>
      </c>
      <c r="B36" s="79"/>
      <c r="C36" s="79"/>
      <c r="D36" s="79"/>
      <c r="E36" s="79"/>
      <c r="F36" s="79"/>
    </row>
    <row r="37" spans="1:11" ht="13.8" thickBot="1" x14ac:dyDescent="0.3">
      <c r="B37" s="80"/>
      <c r="C37" s="80"/>
      <c r="D37" s="81"/>
      <c r="E37" s="82"/>
      <c r="F37" s="83"/>
    </row>
    <row r="38" spans="1:11" x14ac:dyDescent="0.25">
      <c r="A38" s="107" t="s">
        <v>33</v>
      </c>
      <c r="B38" s="110" t="s">
        <v>15</v>
      </c>
      <c r="C38" s="113" t="s">
        <v>34</v>
      </c>
      <c r="D38" s="114"/>
      <c r="E38" s="113" t="s">
        <v>35</v>
      </c>
      <c r="F38" s="114"/>
    </row>
    <row r="39" spans="1:11" x14ac:dyDescent="0.25">
      <c r="A39" s="108"/>
      <c r="B39" s="111"/>
      <c r="C39" s="84" t="s">
        <v>36</v>
      </c>
      <c r="D39" s="85" t="s">
        <v>37</v>
      </c>
      <c r="E39" s="84" t="s">
        <v>36</v>
      </c>
      <c r="F39" s="85" t="s">
        <v>37</v>
      </c>
    </row>
    <row r="40" spans="1:11" ht="13.8" thickBot="1" x14ac:dyDescent="0.3">
      <c r="A40" s="109"/>
      <c r="B40" s="112"/>
      <c r="C40" s="115" t="s">
        <v>51</v>
      </c>
      <c r="D40" s="115"/>
      <c r="E40" s="115"/>
      <c r="F40" s="116"/>
    </row>
    <row r="41" spans="1:11" x14ac:dyDescent="0.25">
      <c r="A41" s="86" t="s">
        <v>38</v>
      </c>
      <c r="B41" s="87">
        <v>1</v>
      </c>
      <c r="C41" s="88">
        <v>15977089</v>
      </c>
      <c r="D41" s="89">
        <v>26873572</v>
      </c>
      <c r="E41" s="88">
        <v>19321180</v>
      </c>
      <c r="F41" s="90">
        <v>32479842</v>
      </c>
    </row>
    <row r="42" spans="1:11" x14ac:dyDescent="0.25">
      <c r="A42" s="73"/>
      <c r="B42" s="80"/>
      <c r="C42" s="91"/>
      <c r="D42" s="91"/>
      <c r="E42" s="91"/>
      <c r="F42" s="91"/>
    </row>
    <row r="43" spans="1:11" x14ac:dyDescent="0.25">
      <c r="A43" s="73"/>
      <c r="B43" s="80"/>
      <c r="C43" s="80"/>
      <c r="D43" s="81"/>
      <c r="E43" s="82"/>
      <c r="F43" s="83"/>
    </row>
    <row r="44" spans="1:11" ht="15.6" x14ac:dyDescent="0.25">
      <c r="A44" s="78" t="s">
        <v>39</v>
      </c>
      <c r="B44" s="80"/>
      <c r="C44" s="80"/>
      <c r="D44" s="81"/>
      <c r="E44" s="82"/>
      <c r="F44" s="83"/>
    </row>
    <row r="45" spans="1:11" ht="13.8" thickBot="1" x14ac:dyDescent="0.3">
      <c r="A45" s="73"/>
      <c r="B45" s="80"/>
      <c r="C45" s="92"/>
      <c r="D45" s="92"/>
    </row>
    <row r="46" spans="1:11" x14ac:dyDescent="0.25">
      <c r="A46" s="117" t="s">
        <v>33</v>
      </c>
      <c r="B46" s="119" t="s">
        <v>15</v>
      </c>
      <c r="C46" s="120" t="s">
        <v>40</v>
      </c>
      <c r="D46" s="121"/>
      <c r="E46" s="93"/>
      <c r="F46" s="93"/>
    </row>
    <row r="47" spans="1:11" ht="13.8" thickBot="1" x14ac:dyDescent="0.3">
      <c r="A47" s="118"/>
      <c r="B47" s="112"/>
      <c r="C47" s="94" t="s">
        <v>41</v>
      </c>
      <c r="D47" s="95">
        <f>F20</f>
        <v>45169</v>
      </c>
      <c r="E47" s="31"/>
      <c r="F47" s="93"/>
    </row>
    <row r="48" spans="1:11" x14ac:dyDescent="0.25">
      <c r="A48" s="86" t="s">
        <v>38</v>
      </c>
      <c r="B48" s="53">
        <v>1</v>
      </c>
      <c r="C48" s="105">
        <v>3055346709</v>
      </c>
      <c r="D48" s="106"/>
      <c r="E48" s="96"/>
      <c r="F48" s="96"/>
    </row>
    <row r="49" spans="1:6" x14ac:dyDescent="0.25">
      <c r="A49" s="73"/>
      <c r="B49" s="80"/>
      <c r="C49" s="80"/>
      <c r="D49" s="97"/>
      <c r="E49" s="82"/>
      <c r="F49" s="83"/>
    </row>
    <row r="50" spans="1:6" x14ac:dyDescent="0.25">
      <c r="A50" s="73"/>
      <c r="B50" s="80"/>
      <c r="C50" s="80"/>
      <c r="D50" s="97"/>
      <c r="E50" s="82"/>
      <c r="F50" s="83"/>
    </row>
    <row r="51" spans="1:6" x14ac:dyDescent="0.25">
      <c r="A51" s="73"/>
      <c r="B51" s="80"/>
      <c r="C51" s="80"/>
      <c r="D51" s="81"/>
      <c r="E51" s="82"/>
      <c r="F51" s="83"/>
    </row>
    <row r="52" spans="1:6" ht="52.8" x14ac:dyDescent="0.3">
      <c r="A52" s="98" t="s">
        <v>42</v>
      </c>
      <c r="B52" s="99"/>
      <c r="C52" s="99"/>
      <c r="D52" s="100"/>
      <c r="E52" s="100"/>
      <c r="F52" s="101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2018-02-08T09:18:54Z</dcterms:created>
  <dcterms:modified xsi:type="dcterms:W3CDTF">2023-09-07T12:59:36Z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2020-11-24T10:15:32Z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a052edd1-4084-4bec-aab8-eb6c49fe2cdd</vt:lpwstr>
  </property>
  <property fmtid="{D5CDD505-2E9C-101B-9397-08002B2CF9AE}" pid="8" name="MSIP_Label_2a6524ed-fb1a-49fd-bafe-15c5e5ffd047_ContentBits">
    <vt:lpwstr>0</vt:lpwstr>
  </property>
</Properties>
</file>